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9040" windowHeight="13770"/>
  </bookViews>
  <sheets>
    <sheet name="财阅件上报附件" sheetId="2" r:id="rId1"/>
  </sheets>
  <definedNames>
    <definedName name="_xlnm._FilterDatabase" localSheetId="0" hidden="1">财阅件上报附件!$A$7:$N$165</definedName>
  </definedNames>
  <calcPr calcId="162913"/>
</workbook>
</file>

<file path=xl/calcChain.xml><?xml version="1.0" encoding="utf-8"?>
<calcChain xmlns="http://schemas.openxmlformats.org/spreadsheetml/2006/main">
  <c r="I154" i="2"/>
  <c r="J154"/>
  <c r="K154"/>
  <c r="L154"/>
  <c r="I140"/>
  <c r="J104"/>
  <c r="K104"/>
  <c r="L104"/>
  <c r="L103" s="1"/>
  <c r="M104"/>
  <c r="M103" s="1"/>
  <c r="I104"/>
  <c r="I93"/>
  <c r="J94"/>
  <c r="K94"/>
  <c r="K93" s="1"/>
  <c r="L94"/>
  <c r="L93" s="1"/>
  <c r="M94"/>
  <c r="I94"/>
  <c r="N165"/>
  <c r="I165"/>
  <c r="D165"/>
  <c r="C165"/>
  <c r="I164"/>
  <c r="N164" s="1"/>
  <c r="D164"/>
  <c r="C164"/>
  <c r="N163"/>
  <c r="I163"/>
  <c r="D163"/>
  <c r="C163"/>
  <c r="I162"/>
  <c r="N162" s="1"/>
  <c r="D162"/>
  <c r="N161"/>
  <c r="I161"/>
  <c r="D161"/>
  <c r="C161" s="1"/>
  <c r="I160"/>
  <c r="N160" s="1"/>
  <c r="D160"/>
  <c r="C160" s="1"/>
  <c r="N159"/>
  <c r="I159"/>
  <c r="D159"/>
  <c r="C159" s="1"/>
  <c r="I158"/>
  <c r="N158" s="1"/>
  <c r="D158"/>
  <c r="C158"/>
  <c r="N157"/>
  <c r="I157"/>
  <c r="D157"/>
  <c r="C157"/>
  <c r="I156"/>
  <c r="N156" s="1"/>
  <c r="D156"/>
  <c r="C156"/>
  <c r="N155"/>
  <c r="I155"/>
  <c r="D155"/>
  <c r="D154" s="1"/>
  <c r="C155"/>
  <c r="C154" s="1"/>
  <c r="M154"/>
  <c r="N154"/>
  <c r="H154"/>
  <c r="G154"/>
  <c r="F154"/>
  <c r="E154"/>
  <c r="M153"/>
  <c r="L153"/>
  <c r="K153"/>
  <c r="J153"/>
  <c r="I153"/>
  <c r="N153" s="1"/>
  <c r="H153"/>
  <c r="G153"/>
  <c r="F153"/>
  <c r="E153"/>
  <c r="I152"/>
  <c r="N152" s="1"/>
  <c r="D152"/>
  <c r="C152" s="1"/>
  <c r="N151"/>
  <c r="I151"/>
  <c r="D151"/>
  <c r="C151" s="1"/>
  <c r="I150"/>
  <c r="N150" s="1"/>
  <c r="D150"/>
  <c r="C150"/>
  <c r="N149"/>
  <c r="I149"/>
  <c r="D149"/>
  <c r="D147" s="1"/>
  <c r="C149"/>
  <c r="M148"/>
  <c r="L148"/>
  <c r="K148"/>
  <c r="J148"/>
  <c r="I148"/>
  <c r="H148"/>
  <c r="G148"/>
  <c r="F148"/>
  <c r="E148"/>
  <c r="D148"/>
  <c r="C148"/>
  <c r="M147"/>
  <c r="L147"/>
  <c r="K147"/>
  <c r="J147"/>
  <c r="H147"/>
  <c r="G147"/>
  <c r="F147"/>
  <c r="E147"/>
  <c r="I146"/>
  <c r="N146" s="1"/>
  <c r="D146"/>
  <c r="N145"/>
  <c r="I145"/>
  <c r="D145"/>
  <c r="C145" s="1"/>
  <c r="I144"/>
  <c r="N144" s="1"/>
  <c r="D144"/>
  <c r="C144" s="1"/>
  <c r="N143"/>
  <c r="I143"/>
  <c r="D143"/>
  <c r="C143" s="1"/>
  <c r="I142"/>
  <c r="D142"/>
  <c r="C142"/>
  <c r="N141"/>
  <c r="I141"/>
  <c r="D141"/>
  <c r="D140" s="1"/>
  <c r="C141"/>
  <c r="C140" s="1"/>
  <c r="M140"/>
  <c r="L140"/>
  <c r="K140"/>
  <c r="J140"/>
  <c r="H140"/>
  <c r="G140"/>
  <c r="F140"/>
  <c r="E140"/>
  <c r="M139"/>
  <c r="L139"/>
  <c r="K139"/>
  <c r="J139"/>
  <c r="I139"/>
  <c r="N139" s="1"/>
  <c r="H139"/>
  <c r="G139"/>
  <c r="F139"/>
  <c r="E139"/>
  <c r="I138"/>
  <c r="N138" s="1"/>
  <c r="D138"/>
  <c r="C138" s="1"/>
  <c r="N137"/>
  <c r="I137"/>
  <c r="D137"/>
  <c r="C137" s="1"/>
  <c r="I136"/>
  <c r="N136" s="1"/>
  <c r="D136"/>
  <c r="C136"/>
  <c r="N135"/>
  <c r="I135"/>
  <c r="D135"/>
  <c r="D133" s="1"/>
  <c r="C135"/>
  <c r="M134"/>
  <c r="L134"/>
  <c r="K134"/>
  <c r="J134"/>
  <c r="I134"/>
  <c r="H134"/>
  <c r="G134"/>
  <c r="F134"/>
  <c r="E134"/>
  <c r="D134"/>
  <c r="C134"/>
  <c r="M133"/>
  <c r="L133"/>
  <c r="K133"/>
  <c r="J133"/>
  <c r="H133"/>
  <c r="G133"/>
  <c r="F133"/>
  <c r="E133"/>
  <c r="I132"/>
  <c r="N132" s="1"/>
  <c r="D132"/>
  <c r="N131"/>
  <c r="I131"/>
  <c r="D131"/>
  <c r="C131" s="1"/>
  <c r="I130"/>
  <c r="N130" s="1"/>
  <c r="D130"/>
  <c r="C130" s="1"/>
  <c r="N129"/>
  <c r="I129"/>
  <c r="D129"/>
  <c r="C129" s="1"/>
  <c r="I128"/>
  <c r="N128" s="1"/>
  <c r="D128"/>
  <c r="C128"/>
  <c r="N127"/>
  <c r="I127"/>
  <c r="D127"/>
  <c r="C127"/>
  <c r="I126"/>
  <c r="D126"/>
  <c r="C126"/>
  <c r="M125"/>
  <c r="L125"/>
  <c r="K125"/>
  <c r="N125" s="1"/>
  <c r="J125"/>
  <c r="I125"/>
  <c r="H125"/>
  <c r="G125"/>
  <c r="F125"/>
  <c r="E125"/>
  <c r="D125"/>
  <c r="C125"/>
  <c r="M124"/>
  <c r="L124"/>
  <c r="K124"/>
  <c r="J124"/>
  <c r="H124"/>
  <c r="G124"/>
  <c r="F124"/>
  <c r="E124"/>
  <c r="D124"/>
  <c r="N123"/>
  <c r="I123"/>
  <c r="D123"/>
  <c r="C123" s="1"/>
  <c r="I122"/>
  <c r="D122"/>
  <c r="D121" s="1"/>
  <c r="C122"/>
  <c r="C121" s="1"/>
  <c r="M121"/>
  <c r="L121"/>
  <c r="K121"/>
  <c r="J121"/>
  <c r="I121"/>
  <c r="N121" s="1"/>
  <c r="H121"/>
  <c r="G121"/>
  <c r="F121"/>
  <c r="E121"/>
  <c r="M120"/>
  <c r="L120"/>
  <c r="K120"/>
  <c r="J120"/>
  <c r="H120"/>
  <c r="G120"/>
  <c r="F120"/>
  <c r="E120"/>
  <c r="N119"/>
  <c r="I119"/>
  <c r="D119"/>
  <c r="C119" s="1"/>
  <c r="I118"/>
  <c r="N118" s="1"/>
  <c r="D118"/>
  <c r="C118" s="1"/>
  <c r="N117"/>
  <c r="I117"/>
  <c r="D117"/>
  <c r="C117" s="1"/>
  <c r="I116"/>
  <c r="N116" s="1"/>
  <c r="D116"/>
  <c r="C116"/>
  <c r="M115"/>
  <c r="L115"/>
  <c r="L114" s="1"/>
  <c r="K115"/>
  <c r="K114" s="1"/>
  <c r="J115"/>
  <c r="I115"/>
  <c r="N115" s="1"/>
  <c r="H115"/>
  <c r="H114" s="1"/>
  <c r="G115"/>
  <c r="G114" s="1"/>
  <c r="F115"/>
  <c r="F114" s="1"/>
  <c r="E115"/>
  <c r="D115"/>
  <c r="C115"/>
  <c r="M114"/>
  <c r="J114"/>
  <c r="E114"/>
  <c r="D114"/>
  <c r="N113"/>
  <c r="I113"/>
  <c r="D113"/>
  <c r="C113" s="1"/>
  <c r="I112"/>
  <c r="N112" s="1"/>
  <c r="D112"/>
  <c r="C112"/>
  <c r="N111"/>
  <c r="I111"/>
  <c r="D111"/>
  <c r="D109" s="1"/>
  <c r="C111"/>
  <c r="C109" s="1"/>
  <c r="M110"/>
  <c r="L110"/>
  <c r="K110"/>
  <c r="J110"/>
  <c r="I110"/>
  <c r="H110"/>
  <c r="G110"/>
  <c r="F110"/>
  <c r="E110"/>
  <c r="D110"/>
  <c r="C110"/>
  <c r="M109"/>
  <c r="L109"/>
  <c r="K109"/>
  <c r="J109"/>
  <c r="H109"/>
  <c r="G109"/>
  <c r="F109"/>
  <c r="E109"/>
  <c r="I108"/>
  <c r="N108" s="1"/>
  <c r="D108"/>
  <c r="N107"/>
  <c r="I107"/>
  <c r="D107"/>
  <c r="C107" s="1"/>
  <c r="I106"/>
  <c r="D106"/>
  <c r="C106" s="1"/>
  <c r="N105"/>
  <c r="I105"/>
  <c r="D105"/>
  <c r="C105" s="1"/>
  <c r="K103"/>
  <c r="J103"/>
  <c r="J46" s="1"/>
  <c r="H104"/>
  <c r="G104"/>
  <c r="G103" s="1"/>
  <c r="F104"/>
  <c r="E104"/>
  <c r="E103" s="1"/>
  <c r="H103"/>
  <c r="F103"/>
  <c r="I102"/>
  <c r="N102" s="1"/>
  <c r="D102"/>
  <c r="C102"/>
  <c r="N101"/>
  <c r="I101"/>
  <c r="D101"/>
  <c r="C101"/>
  <c r="I100"/>
  <c r="N100" s="1"/>
  <c r="D100"/>
  <c r="N99"/>
  <c r="I99"/>
  <c r="D99"/>
  <c r="C99" s="1"/>
  <c r="I98"/>
  <c r="N98" s="1"/>
  <c r="D98"/>
  <c r="C98" s="1"/>
  <c r="N97"/>
  <c r="I97"/>
  <c r="D97"/>
  <c r="C97" s="1"/>
  <c r="I96"/>
  <c r="D96"/>
  <c r="C96"/>
  <c r="N95"/>
  <c r="I95"/>
  <c r="D95"/>
  <c r="D94" s="1"/>
  <c r="D93" s="1"/>
  <c r="C95"/>
  <c r="M93"/>
  <c r="J93"/>
  <c r="H94"/>
  <c r="G94"/>
  <c r="F94"/>
  <c r="E94"/>
  <c r="E93" s="1"/>
  <c r="H93"/>
  <c r="G93"/>
  <c r="F93"/>
  <c r="I92"/>
  <c r="N92" s="1"/>
  <c r="D92"/>
  <c r="N91"/>
  <c r="I91"/>
  <c r="D91"/>
  <c r="C91" s="1"/>
  <c r="I90"/>
  <c r="N90" s="1"/>
  <c r="D90"/>
  <c r="C90" s="1"/>
  <c r="N89"/>
  <c r="I89"/>
  <c r="D89"/>
  <c r="C89" s="1"/>
  <c r="I88"/>
  <c r="N88" s="1"/>
  <c r="D88"/>
  <c r="C88"/>
  <c r="N87"/>
  <c r="I87"/>
  <c r="D87"/>
  <c r="C87"/>
  <c r="I86"/>
  <c r="D86"/>
  <c r="C86"/>
  <c r="M85"/>
  <c r="L85"/>
  <c r="L84" s="1"/>
  <c r="K85"/>
  <c r="K84" s="1"/>
  <c r="J85"/>
  <c r="I85"/>
  <c r="H85"/>
  <c r="G85"/>
  <c r="G84" s="1"/>
  <c r="F85"/>
  <c r="F84" s="1"/>
  <c r="E85"/>
  <c r="D85"/>
  <c r="C85"/>
  <c r="M84"/>
  <c r="J84"/>
  <c r="H84"/>
  <c r="E84"/>
  <c r="N83"/>
  <c r="I83"/>
  <c r="D83"/>
  <c r="C83"/>
  <c r="I82"/>
  <c r="N82" s="1"/>
  <c r="D82"/>
  <c r="C82"/>
  <c r="N81"/>
  <c r="I81"/>
  <c r="D81"/>
  <c r="C81"/>
  <c r="I80"/>
  <c r="N80" s="1"/>
  <c r="D80"/>
  <c r="N79"/>
  <c r="I79"/>
  <c r="D79"/>
  <c r="C79" s="1"/>
  <c r="I78"/>
  <c r="N78" s="1"/>
  <c r="D78"/>
  <c r="C78" s="1"/>
  <c r="N77"/>
  <c r="I77"/>
  <c r="D77"/>
  <c r="C77" s="1"/>
  <c r="I76"/>
  <c r="N76" s="1"/>
  <c r="D76"/>
  <c r="C76"/>
  <c r="N75"/>
  <c r="I75"/>
  <c r="D75"/>
  <c r="C75"/>
  <c r="I74"/>
  <c r="N74" s="1"/>
  <c r="D74"/>
  <c r="C74"/>
  <c r="N73"/>
  <c r="I73"/>
  <c r="D73"/>
  <c r="C73"/>
  <c r="I72"/>
  <c r="N72" s="1"/>
  <c r="D72"/>
  <c r="C72" s="1"/>
  <c r="N71"/>
  <c r="I71"/>
  <c r="D71"/>
  <c r="C71"/>
  <c r="I70"/>
  <c r="N70" s="1"/>
  <c r="D70"/>
  <c r="C70" s="1"/>
  <c r="C69" s="1"/>
  <c r="M69"/>
  <c r="L69"/>
  <c r="K69"/>
  <c r="J69"/>
  <c r="H69"/>
  <c r="H68" s="1"/>
  <c r="G69"/>
  <c r="F69"/>
  <c r="F68" s="1"/>
  <c r="E69"/>
  <c r="M68"/>
  <c r="L68"/>
  <c r="K68"/>
  <c r="J68"/>
  <c r="G68"/>
  <c r="E68"/>
  <c r="E46" s="1"/>
  <c r="N67"/>
  <c r="I67"/>
  <c r="D67"/>
  <c r="C67" s="1"/>
  <c r="I66"/>
  <c r="N66" s="1"/>
  <c r="D66"/>
  <c r="C66" s="1"/>
  <c r="N65"/>
  <c r="I65"/>
  <c r="D65"/>
  <c r="C65" s="1"/>
  <c r="I64"/>
  <c r="N64" s="1"/>
  <c r="D64"/>
  <c r="C64"/>
  <c r="N63"/>
  <c r="I63"/>
  <c r="D63"/>
  <c r="C63"/>
  <c r="I62"/>
  <c r="N62" s="1"/>
  <c r="D62"/>
  <c r="C62"/>
  <c r="N61"/>
  <c r="I61"/>
  <c r="D61"/>
  <c r="C61"/>
  <c r="I60"/>
  <c r="N60" s="1"/>
  <c r="D60"/>
  <c r="C60" s="1"/>
  <c r="N59"/>
  <c r="I59"/>
  <c r="D59"/>
  <c r="C59"/>
  <c r="I58"/>
  <c r="N58" s="1"/>
  <c r="D58"/>
  <c r="C58" s="1"/>
  <c r="N57"/>
  <c r="I57"/>
  <c r="D57"/>
  <c r="C57" s="1"/>
  <c r="I56"/>
  <c r="N56" s="1"/>
  <c r="D56"/>
  <c r="C56"/>
  <c r="N55"/>
  <c r="I55"/>
  <c r="D55"/>
  <c r="C55"/>
  <c r="I54"/>
  <c r="N54" s="1"/>
  <c r="D54"/>
  <c r="C54"/>
  <c r="N53"/>
  <c r="I53"/>
  <c r="D53"/>
  <c r="C53"/>
  <c r="I52"/>
  <c r="N52" s="1"/>
  <c r="D52"/>
  <c r="N51"/>
  <c r="I51"/>
  <c r="D51"/>
  <c r="C51" s="1"/>
  <c r="I50"/>
  <c r="D50"/>
  <c r="C50" s="1"/>
  <c r="N49"/>
  <c r="I49"/>
  <c r="D49"/>
  <c r="C49" s="1"/>
  <c r="M48"/>
  <c r="M47" s="1"/>
  <c r="L48"/>
  <c r="L47" s="1"/>
  <c r="K48"/>
  <c r="K47" s="1"/>
  <c r="J48"/>
  <c r="J47" s="1"/>
  <c r="H48"/>
  <c r="G48"/>
  <c r="G47" s="1"/>
  <c r="G46" s="1"/>
  <c r="F48"/>
  <c r="E48"/>
  <c r="E47" s="1"/>
  <c r="H47"/>
  <c r="H46" s="1"/>
  <c r="H8" s="1"/>
  <c r="F47"/>
  <c r="N45"/>
  <c r="I44"/>
  <c r="N44" s="1"/>
  <c r="D44"/>
  <c r="C44" s="1"/>
  <c r="N43"/>
  <c r="I43"/>
  <c r="D43"/>
  <c r="C43"/>
  <c r="I42"/>
  <c r="N42" s="1"/>
  <c r="D42"/>
  <c r="C42" s="1"/>
  <c r="I41"/>
  <c r="N41" s="1"/>
  <c r="D41"/>
  <c r="C41" s="1"/>
  <c r="I40"/>
  <c r="N40" s="1"/>
  <c r="D40"/>
  <c r="C40" s="1"/>
  <c r="I39"/>
  <c r="N39" s="1"/>
  <c r="D39"/>
  <c r="C39"/>
  <c r="I38"/>
  <c r="N38" s="1"/>
  <c r="D38"/>
  <c r="I37"/>
  <c r="N37" s="1"/>
  <c r="D37"/>
  <c r="I36"/>
  <c r="N36" s="1"/>
  <c r="D36"/>
  <c r="C36" s="1"/>
  <c r="N35"/>
  <c r="I35"/>
  <c r="D35"/>
  <c r="C35"/>
  <c r="I34"/>
  <c r="N34" s="1"/>
  <c r="D34"/>
  <c r="C34" s="1"/>
  <c r="I33"/>
  <c r="N33" s="1"/>
  <c r="D33"/>
  <c r="C33" s="1"/>
  <c r="I32"/>
  <c r="N32" s="1"/>
  <c r="D32"/>
  <c r="C32" s="1"/>
  <c r="I31"/>
  <c r="N31" s="1"/>
  <c r="D31"/>
  <c r="D30" s="1"/>
  <c r="C31"/>
  <c r="M30"/>
  <c r="L30"/>
  <c r="K30"/>
  <c r="J30"/>
  <c r="H30"/>
  <c r="G30"/>
  <c r="F30"/>
  <c r="E30"/>
  <c r="I29"/>
  <c r="N29" s="1"/>
  <c r="D29"/>
  <c r="I28"/>
  <c r="N28" s="1"/>
  <c r="D28"/>
  <c r="C28" s="1"/>
  <c r="N27"/>
  <c r="I27"/>
  <c r="D27"/>
  <c r="C27"/>
  <c r="I26"/>
  <c r="N26" s="1"/>
  <c r="D26"/>
  <c r="C26" s="1"/>
  <c r="I25"/>
  <c r="N25" s="1"/>
  <c r="D25"/>
  <c r="C25" s="1"/>
  <c r="I24"/>
  <c r="N24" s="1"/>
  <c r="D24"/>
  <c r="C24" s="1"/>
  <c r="I23"/>
  <c r="N23" s="1"/>
  <c r="D23"/>
  <c r="C23"/>
  <c r="I22"/>
  <c r="N22" s="1"/>
  <c r="D22"/>
  <c r="I21"/>
  <c r="N21" s="1"/>
  <c r="D21"/>
  <c r="I20"/>
  <c r="N20" s="1"/>
  <c r="D20"/>
  <c r="C20" s="1"/>
  <c r="N19"/>
  <c r="I19"/>
  <c r="D19"/>
  <c r="C19"/>
  <c r="I18"/>
  <c r="N18" s="1"/>
  <c r="D18"/>
  <c r="C18" s="1"/>
  <c r="I17"/>
  <c r="N17" s="1"/>
  <c r="D17"/>
  <c r="C17" s="1"/>
  <c r="I16"/>
  <c r="N16" s="1"/>
  <c r="D16"/>
  <c r="C16" s="1"/>
  <c r="I15"/>
  <c r="N15" s="1"/>
  <c r="D15"/>
  <c r="C15"/>
  <c r="I14"/>
  <c r="N14" s="1"/>
  <c r="D14"/>
  <c r="I13"/>
  <c r="N13" s="1"/>
  <c r="D13"/>
  <c r="I12"/>
  <c r="N12" s="1"/>
  <c r="D12"/>
  <c r="C12" s="1"/>
  <c r="N11"/>
  <c r="I11"/>
  <c r="D11"/>
  <c r="C11"/>
  <c r="M10"/>
  <c r="L10"/>
  <c r="L9" s="1"/>
  <c r="K10"/>
  <c r="J10"/>
  <c r="J9" s="1"/>
  <c r="H10"/>
  <c r="G10"/>
  <c r="G9" s="1"/>
  <c r="F10"/>
  <c r="E10"/>
  <c r="M9"/>
  <c r="K9"/>
  <c r="H9"/>
  <c r="F9"/>
  <c r="E9"/>
  <c r="E8" s="1"/>
  <c r="M46" l="1"/>
  <c r="M8" s="1"/>
  <c r="J8"/>
  <c r="K46"/>
  <c r="K8" s="1"/>
  <c r="C104"/>
  <c r="C103" s="1"/>
  <c r="G8"/>
  <c r="L46"/>
  <c r="L8" s="1"/>
  <c r="C114"/>
  <c r="C133"/>
  <c r="C147"/>
  <c r="I69"/>
  <c r="D84"/>
  <c r="D10"/>
  <c r="D9" s="1"/>
  <c r="C13"/>
  <c r="C21"/>
  <c r="C29"/>
  <c r="C37"/>
  <c r="C30" s="1"/>
  <c r="C52"/>
  <c r="C48" s="1"/>
  <c r="C47" s="1"/>
  <c r="C80"/>
  <c r="C68" s="1"/>
  <c r="C92"/>
  <c r="C84" s="1"/>
  <c r="C100"/>
  <c r="C94" s="1"/>
  <c r="C93" s="1"/>
  <c r="C108"/>
  <c r="C120"/>
  <c r="I120"/>
  <c r="N120" s="1"/>
  <c r="N122"/>
  <c r="C132"/>
  <c r="C124" s="1"/>
  <c r="C146"/>
  <c r="C139" s="1"/>
  <c r="C153"/>
  <c r="C162"/>
  <c r="I30"/>
  <c r="N30" s="1"/>
  <c r="I109"/>
  <c r="N109" s="1"/>
  <c r="D120"/>
  <c r="I133"/>
  <c r="N133" s="1"/>
  <c r="D139"/>
  <c r="I147"/>
  <c r="N147" s="1"/>
  <c r="D153"/>
  <c r="D69"/>
  <c r="D68" s="1"/>
  <c r="N85"/>
  <c r="I48"/>
  <c r="N50"/>
  <c r="N106"/>
  <c r="C14"/>
  <c r="C10" s="1"/>
  <c r="C22"/>
  <c r="C38"/>
  <c r="F46"/>
  <c r="F8" s="1"/>
  <c r="D48"/>
  <c r="D47" s="1"/>
  <c r="N96"/>
  <c r="D104"/>
  <c r="D103" s="1"/>
  <c r="I114"/>
  <c r="N114" s="1"/>
  <c r="N140"/>
  <c r="N142"/>
  <c r="I10"/>
  <c r="I84"/>
  <c r="N84" s="1"/>
  <c r="N86"/>
  <c r="N110"/>
  <c r="I124"/>
  <c r="N124" s="1"/>
  <c r="N126"/>
  <c r="N134"/>
  <c r="N148"/>
  <c r="C9" l="1"/>
  <c r="C8" s="1"/>
  <c r="C46"/>
  <c r="D46"/>
  <c r="D8" s="1"/>
  <c r="N104"/>
  <c r="I103"/>
  <c r="N103" s="1"/>
  <c r="I68"/>
  <c r="N68" s="1"/>
  <c r="N69"/>
  <c r="N94"/>
  <c r="N93"/>
  <c r="N10"/>
  <c r="I9"/>
  <c r="N48"/>
  <c r="I47"/>
  <c r="I46" l="1"/>
  <c r="N46" s="1"/>
  <c r="N47"/>
  <c r="N9"/>
  <c r="I8" l="1"/>
  <c r="N8" s="1"/>
</calcChain>
</file>

<file path=xl/sharedStrings.xml><?xml version="1.0" encoding="utf-8"?>
<sst xmlns="http://schemas.openxmlformats.org/spreadsheetml/2006/main" count="274" uniqueCount="258">
  <si>
    <t>附件</t>
  </si>
  <si>
    <t>提前下达2022年现代职业教育质量提升计划奖补资金分配表</t>
  </si>
  <si>
    <t>单位：万元</t>
  </si>
  <si>
    <t>市县（单位）编码</t>
  </si>
  <si>
    <t>市县（学校）名称</t>
  </si>
  <si>
    <t>合计</t>
  </si>
  <si>
    <t>高职院校生均奖补资金</t>
  </si>
  <si>
    <t>中职改善办学条件资金</t>
  </si>
  <si>
    <t>教师素质能力提升计划</t>
  </si>
  <si>
    <t>小计</t>
  </si>
  <si>
    <t>国家级“双高计划”建设资金</t>
  </si>
  <si>
    <t>生均拨款补助资金</t>
  </si>
  <si>
    <t>疫情防控资金</t>
  </si>
  <si>
    <t>“1+X”证书制度试点奖补资金</t>
  </si>
  <si>
    <t>总  计</t>
  </si>
  <si>
    <t>一、省属院校合计</t>
  </si>
  <si>
    <t>(一)省属高职院校小计</t>
  </si>
  <si>
    <t>黑龙江民族职业学院</t>
  </si>
  <si>
    <t>哈尔滨铁道职业技术学院</t>
  </si>
  <si>
    <t>哈尔滨电力职业技术学院</t>
  </si>
  <si>
    <t>黑龙江交通职业技术学院</t>
  </si>
  <si>
    <t>黑龙江职业学院</t>
  </si>
  <si>
    <t>黑龙江农业经济职业学院</t>
  </si>
  <si>
    <t>黑龙江农业职业技术学院</t>
  </si>
  <si>
    <t>黑龙江农业工程职业学院
（黑龙江生物科技职业学院）</t>
  </si>
  <si>
    <t>黑龙江建筑职业技术学院</t>
  </si>
  <si>
    <t>黑龙江护理高等专科学校</t>
  </si>
  <si>
    <t>黑龙江艺术职业学院</t>
  </si>
  <si>
    <t>黑龙江冰雪体育职业学院</t>
  </si>
  <si>
    <t>黑龙江司法警官职业学院</t>
  </si>
  <si>
    <t>黑龙江公安警官职业学院</t>
  </si>
  <si>
    <t>黑龙江商业职业学院</t>
  </si>
  <si>
    <t>黑龙江旅游职业技术学院</t>
  </si>
  <si>
    <t>黑龙江林业职业技术学院</t>
  </si>
  <si>
    <t>黑龙江生态工程职业学院</t>
  </si>
  <si>
    <t>黑龙江农垦职业学院</t>
  </si>
  <si>
    <t>(二)省属中职学校小计</t>
  </si>
  <si>
    <t>309007</t>
  </si>
  <si>
    <t>黑龙江省体育运动学校</t>
  </si>
  <si>
    <t>黑龙江省民政职业技术学校</t>
  </si>
  <si>
    <t>黑龙江技师学院</t>
  </si>
  <si>
    <t>黑龙江省高级技工学校</t>
  </si>
  <si>
    <t>黑龙江第二技师学院</t>
  </si>
  <si>
    <t>706004009</t>
  </si>
  <si>
    <t>哈尔滨航运学校</t>
  </si>
  <si>
    <t>708017</t>
  </si>
  <si>
    <t>黑龙江省工程学校</t>
  </si>
  <si>
    <t>黑龙江省对外贸易学校</t>
  </si>
  <si>
    <t>732016</t>
  </si>
  <si>
    <t>黑龙江省贸易经济学校</t>
  </si>
  <si>
    <t>黑龙江省商务学校</t>
  </si>
  <si>
    <t>763010</t>
  </si>
  <si>
    <t>黑龙江省水利学校</t>
  </si>
  <si>
    <t>黑龙江林业高级技工学校</t>
  </si>
  <si>
    <t>黑龙江省林业卫生学校</t>
  </si>
  <si>
    <t>黑龙江农垦工业学校</t>
  </si>
  <si>
    <t>(三)省教育厅</t>
  </si>
  <si>
    <t>二、地市所属院校合计</t>
  </si>
  <si>
    <t>哈尔滨市小计</t>
  </si>
  <si>
    <t>00900990011</t>
  </si>
  <si>
    <t>哈尔滨市本级</t>
  </si>
  <si>
    <t>市直属</t>
  </si>
  <si>
    <t>00900990019012</t>
  </si>
  <si>
    <t>道里区</t>
  </si>
  <si>
    <t>00900990019013</t>
  </si>
  <si>
    <t>南岗区</t>
  </si>
  <si>
    <t>00900990019014</t>
  </si>
  <si>
    <t>道外区</t>
  </si>
  <si>
    <t>00900990019015</t>
  </si>
  <si>
    <t>平房区</t>
  </si>
  <si>
    <t>00900990019016</t>
  </si>
  <si>
    <t>松北区</t>
  </si>
  <si>
    <t>00900990019017</t>
  </si>
  <si>
    <t>香坊区</t>
  </si>
  <si>
    <t>00900990019018</t>
  </si>
  <si>
    <t>呼兰区</t>
  </si>
  <si>
    <t>00900990019001</t>
  </si>
  <si>
    <t>阿城区</t>
  </si>
  <si>
    <t>00900990019009</t>
  </si>
  <si>
    <t>双城区</t>
  </si>
  <si>
    <t>00900990019002</t>
  </si>
  <si>
    <t>宾县</t>
  </si>
  <si>
    <t>00900990019003</t>
  </si>
  <si>
    <t>方正县</t>
  </si>
  <si>
    <t>00900990019004</t>
  </si>
  <si>
    <t>依兰县</t>
  </si>
  <si>
    <t>00900990019005</t>
  </si>
  <si>
    <t>巴彦县</t>
  </si>
  <si>
    <t>00900990019006</t>
  </si>
  <si>
    <t>木兰县</t>
  </si>
  <si>
    <t>00900990019007</t>
  </si>
  <si>
    <t>通河县</t>
  </si>
  <si>
    <t>00900990019008</t>
  </si>
  <si>
    <t>延寿县</t>
  </si>
  <si>
    <t>00900990019010</t>
  </si>
  <si>
    <t>五常市</t>
  </si>
  <si>
    <t>00900990019011</t>
  </si>
  <si>
    <t>尚志市</t>
  </si>
  <si>
    <t>齐齐哈尔市小计</t>
  </si>
  <si>
    <t>00900990021</t>
  </si>
  <si>
    <t>齐齐哈尔市本级</t>
  </si>
  <si>
    <t>00900990029010</t>
  </si>
  <si>
    <t>龙沙区</t>
  </si>
  <si>
    <t>00900990029011</t>
  </si>
  <si>
    <t>建华区</t>
  </si>
  <si>
    <t>00900990029012</t>
  </si>
  <si>
    <t>铁锋区</t>
  </si>
  <si>
    <t>00900990029013</t>
  </si>
  <si>
    <t>富拉尔基区</t>
  </si>
  <si>
    <t>00900990029001</t>
  </si>
  <si>
    <t>龙江县</t>
  </si>
  <si>
    <t>00900990029002</t>
  </si>
  <si>
    <t>讷河市</t>
  </si>
  <si>
    <t>00900990029003</t>
  </si>
  <si>
    <t>依安县</t>
  </si>
  <si>
    <t>00900990029004</t>
  </si>
  <si>
    <t>泰来县</t>
  </si>
  <si>
    <t>00900990029005</t>
  </si>
  <si>
    <t>甘南县</t>
  </si>
  <si>
    <t>00900990029006</t>
  </si>
  <si>
    <t>富裕县</t>
  </si>
  <si>
    <t>00900990029007</t>
  </si>
  <si>
    <t>克山县</t>
  </si>
  <si>
    <t>00900990029008</t>
  </si>
  <si>
    <t>克东县</t>
  </si>
  <si>
    <t>00900990029009</t>
  </si>
  <si>
    <t>拜泉县</t>
  </si>
  <si>
    <t>牡丹江市小计</t>
  </si>
  <si>
    <t>00900990031</t>
  </si>
  <si>
    <t>牡丹江市本级</t>
  </si>
  <si>
    <t>00900990039001</t>
  </si>
  <si>
    <t>林口县</t>
  </si>
  <si>
    <t>00900990039002</t>
  </si>
  <si>
    <t>穆棱市</t>
  </si>
  <si>
    <t>00900990039003</t>
  </si>
  <si>
    <t>东宁市</t>
  </si>
  <si>
    <t>00900990039004</t>
  </si>
  <si>
    <t>宁安市</t>
  </si>
  <si>
    <t>00900990039005</t>
  </si>
  <si>
    <t>海林市</t>
  </si>
  <si>
    <t>00900990039006</t>
  </si>
  <si>
    <t>绥芬河市</t>
  </si>
  <si>
    <t>佳木斯市小计</t>
  </si>
  <si>
    <t>00900990041</t>
  </si>
  <si>
    <t>佳木斯市本级</t>
  </si>
  <si>
    <t>00900990049010</t>
  </si>
  <si>
    <t>郊区</t>
  </si>
  <si>
    <t>00900990049001</t>
  </si>
  <si>
    <t>桦南县</t>
  </si>
  <si>
    <t>00900990049002</t>
  </si>
  <si>
    <t>桦川县</t>
  </si>
  <si>
    <t>00900990049003</t>
  </si>
  <si>
    <t>汤原县</t>
  </si>
  <si>
    <t>00900990049004</t>
  </si>
  <si>
    <t>抚远市</t>
  </si>
  <si>
    <t>00900990049005</t>
  </si>
  <si>
    <t>富锦市</t>
  </si>
  <si>
    <t>00900990049006</t>
  </si>
  <si>
    <t>同江市</t>
  </si>
  <si>
    <t>鸡西市小计</t>
  </si>
  <si>
    <t>00900990051</t>
  </si>
  <si>
    <t>鸡西市本级</t>
  </si>
  <si>
    <t>00900990059001</t>
  </si>
  <si>
    <t>鸡东县</t>
  </si>
  <si>
    <t>00900990059002</t>
  </si>
  <si>
    <t>密山市</t>
  </si>
  <si>
    <t>00900990059003</t>
  </si>
  <si>
    <t>虎林市</t>
  </si>
  <si>
    <t>鹤岗市小计</t>
  </si>
  <si>
    <t>00900990061</t>
  </si>
  <si>
    <t>鹤岗市本级</t>
  </si>
  <si>
    <t>00900990069001</t>
  </si>
  <si>
    <t>萝北县</t>
  </si>
  <si>
    <t>00900990069002</t>
  </si>
  <si>
    <t>绥滨县</t>
  </si>
  <si>
    <t>双鸭山市小计</t>
  </si>
  <si>
    <t>00900990071</t>
  </si>
  <si>
    <t>双鸭山市本级</t>
  </si>
  <si>
    <t>00900990079001</t>
  </si>
  <si>
    <t>集贤县</t>
  </si>
  <si>
    <t>00900990079002</t>
  </si>
  <si>
    <t>宝清县</t>
  </si>
  <si>
    <t>00900990079004</t>
  </si>
  <si>
    <t>饶河县</t>
  </si>
  <si>
    <t>七台河市小计</t>
  </si>
  <si>
    <t>00900990081</t>
  </si>
  <si>
    <t>七台河市本级</t>
  </si>
  <si>
    <t>00900990089001</t>
  </si>
  <si>
    <t>勃利县</t>
  </si>
  <si>
    <t>黑河市小计</t>
  </si>
  <si>
    <t>00900990091</t>
  </si>
  <si>
    <t>黑河市本级</t>
  </si>
  <si>
    <t>00900990099001</t>
  </si>
  <si>
    <t>北安市</t>
  </si>
  <si>
    <t>00900990099002</t>
  </si>
  <si>
    <t>嫩江市</t>
  </si>
  <si>
    <t>00900990099003</t>
  </si>
  <si>
    <t>五大连池市</t>
  </si>
  <si>
    <t>00900990099004</t>
  </si>
  <si>
    <t>逊克县</t>
  </si>
  <si>
    <t>00900990099005</t>
  </si>
  <si>
    <t>孙吴县</t>
  </si>
  <si>
    <t>00900990099006</t>
  </si>
  <si>
    <t>爱辉区</t>
  </si>
  <si>
    <t>伊春市小计</t>
  </si>
  <si>
    <t>00900990101</t>
  </si>
  <si>
    <t>伊春市本级</t>
  </si>
  <si>
    <t>00900990109006</t>
  </si>
  <si>
    <t>南岔县</t>
  </si>
  <si>
    <t>00900990109001</t>
  </si>
  <si>
    <t>铁力市</t>
  </si>
  <si>
    <t>00900990109002</t>
  </si>
  <si>
    <t>嘉荫县</t>
  </si>
  <si>
    <t>大庆市小计</t>
  </si>
  <si>
    <t>00900990111</t>
  </si>
  <si>
    <t>大庆市本级</t>
  </si>
  <si>
    <t>00900990119009</t>
  </si>
  <si>
    <t>大同区</t>
  </si>
  <si>
    <t>00900990119001</t>
  </si>
  <si>
    <t>林甸县</t>
  </si>
  <si>
    <t>00900990119002</t>
  </si>
  <si>
    <t>肇州县</t>
  </si>
  <si>
    <t>00900990119003</t>
  </si>
  <si>
    <t>肇源县</t>
  </si>
  <si>
    <t>00900990119004</t>
  </si>
  <si>
    <t>杜尔伯特蒙古族自治县</t>
  </si>
  <si>
    <t>大兴安岭地区小计</t>
  </si>
  <si>
    <t>00900990121</t>
  </si>
  <si>
    <t>大兴安岭地区本级</t>
  </si>
  <si>
    <t>00900990129002</t>
  </si>
  <si>
    <t>呼玛县</t>
  </si>
  <si>
    <t>00900990129003</t>
  </si>
  <si>
    <t>塔河县</t>
  </si>
  <si>
    <t>00900990129004</t>
  </si>
  <si>
    <t>漠河市</t>
  </si>
  <si>
    <t>绥化市小计</t>
  </si>
  <si>
    <t>00900990131</t>
  </si>
  <si>
    <t>绥化市本级</t>
  </si>
  <si>
    <t>00900990139010</t>
  </si>
  <si>
    <t>北林区</t>
  </si>
  <si>
    <t>00900990139001</t>
  </si>
  <si>
    <t>安达市</t>
  </si>
  <si>
    <t>00900990139002</t>
  </si>
  <si>
    <t>肇东市</t>
  </si>
  <si>
    <t>00900990139003</t>
  </si>
  <si>
    <t>兰西县</t>
  </si>
  <si>
    <t>00900990139004</t>
  </si>
  <si>
    <t>青冈县</t>
  </si>
  <si>
    <t>00900990139005</t>
  </si>
  <si>
    <t>明水县</t>
  </si>
  <si>
    <t>00900990139006</t>
  </si>
  <si>
    <t>海伦市</t>
  </si>
  <si>
    <t>00900990139007</t>
  </si>
  <si>
    <t>望奎县</t>
  </si>
  <si>
    <t>00900990139008</t>
  </si>
  <si>
    <t>绥棱县</t>
  </si>
  <si>
    <t>00900990139009</t>
  </si>
  <si>
    <t>庆安县</t>
  </si>
</sst>
</file>

<file path=xl/styles.xml><?xml version="1.0" encoding="utf-8"?>
<styleSheet xmlns="http://schemas.openxmlformats.org/spreadsheetml/2006/main">
  <numFmts count="2">
    <numFmt numFmtId="176" formatCode="#"/>
    <numFmt numFmtId="177" formatCode="0_ "/>
  </numFmts>
  <fonts count="12">
    <font>
      <sz val="11"/>
      <color theme="1"/>
      <name val="宋体"/>
      <charset val="134"/>
      <scheme val="minor"/>
    </font>
    <font>
      <sz val="11"/>
      <color rgb="FF000000"/>
      <name val="宋体"/>
      <family val="3"/>
      <charset val="134"/>
    </font>
    <font>
      <sz val="11"/>
      <name val="宋体"/>
      <family val="3"/>
      <charset val="134"/>
    </font>
    <font>
      <sz val="20"/>
      <color rgb="FF000000"/>
      <name val="黑体"/>
      <family val="3"/>
      <charset val="134"/>
    </font>
    <font>
      <b/>
      <sz val="10"/>
      <name val="宋体"/>
      <family val="3"/>
      <charset val="134"/>
    </font>
    <font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b/>
      <sz val="10"/>
      <color indexed="8"/>
      <name val="宋体"/>
      <family val="3"/>
      <charset val="134"/>
    </font>
    <font>
      <b/>
      <sz val="10"/>
      <color rgb="FF000000"/>
      <name val="宋体"/>
      <family val="3"/>
      <charset val="134"/>
    </font>
    <font>
      <sz val="10"/>
      <color indexed="8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4">
    <xf numFmtId="0" fontId="0" fillId="0" borderId="0">
      <alignment vertical="center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</cellStyleXfs>
  <cellXfs count="61">
    <xf numFmtId="0" fontId="0" fillId="0" borderId="0" xfId="0">
      <alignment vertical="center"/>
    </xf>
    <xf numFmtId="0" fontId="1" fillId="0" borderId="0" xfId="0" applyFont="1" applyFill="1" applyAlignment="1">
      <alignment shrinkToFit="1"/>
    </xf>
    <xf numFmtId="0" fontId="1" fillId="0" borderId="0" xfId="0" applyFont="1" applyFill="1" applyAlignment="1">
      <alignment horizontal="center" shrinkToFit="1"/>
    </xf>
    <xf numFmtId="0" fontId="2" fillId="0" borderId="0" xfId="0" applyFont="1" applyFill="1" applyAlignment="1">
      <alignment vertical="center"/>
    </xf>
    <xf numFmtId="0" fontId="1" fillId="0" borderId="0" xfId="0" applyFont="1" applyFill="1" applyAlignment="1"/>
    <xf numFmtId="49" fontId="4" fillId="0" borderId="7" xfId="1" applyNumberFormat="1" applyFont="1" applyFill="1" applyBorder="1" applyAlignment="1" applyProtection="1">
      <alignment vertical="center" shrinkToFit="1"/>
    </xf>
    <xf numFmtId="0" fontId="4" fillId="2" borderId="7" xfId="2" applyFont="1" applyFill="1" applyBorder="1" applyAlignment="1" applyProtection="1">
      <alignment horizontal="center" vertical="center" shrinkToFit="1"/>
    </xf>
    <xf numFmtId="176" fontId="4" fillId="2" borderId="7" xfId="2" applyNumberFormat="1" applyFont="1" applyFill="1" applyBorder="1" applyAlignment="1" applyProtection="1">
      <alignment horizontal="center" vertical="center" wrapText="1"/>
    </xf>
    <xf numFmtId="49" fontId="5" fillId="0" borderId="7" xfId="1" applyNumberFormat="1" applyFont="1" applyFill="1" applyBorder="1" applyAlignment="1" applyProtection="1">
      <alignment horizontal="center" vertical="center" shrinkToFit="1"/>
    </xf>
    <xf numFmtId="0" fontId="6" fillId="0" borderId="7" xfId="0" applyFont="1" applyFill="1" applyBorder="1" applyAlignment="1">
      <alignment horizontal="center" vertical="center" shrinkToFit="1"/>
    </xf>
    <xf numFmtId="176" fontId="6" fillId="0" borderId="7" xfId="0" applyNumberFormat="1" applyFont="1" applyFill="1" applyBorder="1" applyAlignment="1">
      <alignment horizontal="center" vertical="center"/>
    </xf>
    <xf numFmtId="0" fontId="5" fillId="0" borderId="7" xfId="1" applyNumberFormat="1" applyFont="1" applyFill="1" applyBorder="1" applyAlignment="1" applyProtection="1">
      <alignment horizontal="center" vertical="center" shrinkToFit="1"/>
    </xf>
    <xf numFmtId="0" fontId="5" fillId="0" borderId="7" xfId="2" applyFont="1" applyFill="1" applyBorder="1" applyAlignment="1" applyProtection="1">
      <alignment horizontal="center" vertical="center" shrinkToFit="1"/>
    </xf>
    <xf numFmtId="0" fontId="6" fillId="0" borderId="7" xfId="0" applyFont="1" applyFill="1" applyBorder="1" applyAlignment="1">
      <alignment horizontal="center" vertical="center" wrapText="1" shrinkToFit="1"/>
    </xf>
    <xf numFmtId="177" fontId="6" fillId="0" borderId="7" xfId="0" applyNumberFormat="1" applyFont="1" applyFill="1" applyBorder="1" applyAlignment="1">
      <alignment horizontal="center" vertical="center" shrinkToFit="1"/>
    </xf>
    <xf numFmtId="176" fontId="5" fillId="0" borderId="7" xfId="0" applyNumberFormat="1" applyFont="1" applyFill="1" applyBorder="1" applyAlignment="1">
      <alignment horizontal="center" vertical="center"/>
    </xf>
    <xf numFmtId="49" fontId="4" fillId="0" borderId="7" xfId="1" applyNumberFormat="1" applyFont="1" applyFill="1" applyBorder="1" applyAlignment="1" applyProtection="1">
      <alignment horizontal="center" vertical="center" shrinkToFit="1"/>
    </xf>
    <xf numFmtId="0" fontId="5" fillId="0" borderId="7" xfId="2" applyNumberFormat="1" applyFont="1" applyFill="1" applyBorder="1" applyAlignment="1" applyProtection="1">
      <alignment horizontal="center" vertical="center" shrinkToFit="1"/>
    </xf>
    <xf numFmtId="49" fontId="6" fillId="0" borderId="7" xfId="1" applyNumberFormat="1" applyFont="1" applyFill="1" applyBorder="1" applyAlignment="1" applyProtection="1">
      <alignment horizontal="left" vertical="center" shrinkToFit="1"/>
    </xf>
    <xf numFmtId="0" fontId="5" fillId="2" borderId="7" xfId="2" applyFont="1" applyFill="1" applyBorder="1" applyAlignment="1" applyProtection="1">
      <alignment horizontal="center" vertical="center" shrinkToFit="1"/>
    </xf>
    <xf numFmtId="176" fontId="5" fillId="2" borderId="7" xfId="2" applyNumberFormat="1" applyFont="1" applyFill="1" applyBorder="1" applyAlignment="1" applyProtection="1">
      <alignment horizontal="center" vertical="center" wrapText="1"/>
    </xf>
    <xf numFmtId="49" fontId="5" fillId="0" borderId="7" xfId="1" applyNumberFormat="1" applyFont="1" applyFill="1" applyBorder="1" applyAlignment="1" applyProtection="1">
      <alignment vertical="center" shrinkToFit="1"/>
    </xf>
    <xf numFmtId="49" fontId="6" fillId="0" borderId="7" xfId="1" applyNumberFormat="1" applyFont="1" applyFill="1" applyBorder="1" applyAlignment="1" applyProtection="1">
      <alignment vertical="center" shrinkToFit="1"/>
    </xf>
    <xf numFmtId="0" fontId="5" fillId="0" borderId="7" xfId="3" applyFont="1" applyFill="1" applyBorder="1" applyAlignment="1" applyProtection="1">
      <alignment horizontal="center" vertical="center" shrinkToFit="1"/>
    </xf>
    <xf numFmtId="0" fontId="1" fillId="0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  <xf numFmtId="176" fontId="5" fillId="0" borderId="7" xfId="2" applyNumberFormat="1" applyFont="1" applyFill="1" applyBorder="1" applyAlignment="1" applyProtection="1">
      <alignment horizontal="center" vertical="center" wrapText="1"/>
    </xf>
    <xf numFmtId="176" fontId="5" fillId="0" borderId="7" xfId="0" applyNumberFormat="1" applyFont="1" applyFill="1" applyBorder="1" applyAlignment="1">
      <alignment horizontal="center" vertical="center" wrapText="1"/>
    </xf>
    <xf numFmtId="176" fontId="5" fillId="0" borderId="7" xfId="3" applyNumberFormat="1" applyFont="1" applyFill="1" applyBorder="1" applyAlignment="1" applyProtection="1">
      <alignment horizontal="center" vertical="center"/>
    </xf>
    <xf numFmtId="49" fontId="5" fillId="0" borderId="7" xfId="1" applyNumberFormat="1" applyFont="1" applyFill="1" applyBorder="1" applyAlignment="1" applyProtection="1">
      <alignment horizontal="left" vertical="center" shrinkToFit="1"/>
    </xf>
    <xf numFmtId="0" fontId="6" fillId="0" borderId="7" xfId="3" applyFont="1" applyFill="1" applyBorder="1" applyAlignment="1" applyProtection="1">
      <alignment horizontal="center" vertical="center" shrinkToFit="1"/>
    </xf>
    <xf numFmtId="49" fontId="4" fillId="2" borderId="7" xfId="1" applyNumberFormat="1" applyFont="1" applyFill="1" applyBorder="1" applyAlignment="1" applyProtection="1">
      <alignment horizontal="center" vertical="center" shrinkToFit="1"/>
    </xf>
    <xf numFmtId="0" fontId="5" fillId="0" borderId="7" xfId="3" applyFont="1" applyFill="1" applyBorder="1" applyAlignment="1" applyProtection="1">
      <alignment vertical="center" shrinkToFit="1"/>
    </xf>
    <xf numFmtId="49" fontId="7" fillId="0" borderId="7" xfId="3" applyNumberFormat="1" applyFont="1" applyFill="1" applyBorder="1" applyAlignment="1" applyProtection="1">
      <alignment horizontal="center" vertical="center" shrinkToFit="1"/>
    </xf>
    <xf numFmtId="0" fontId="8" fillId="2" borderId="7" xfId="2" applyFont="1" applyFill="1" applyBorder="1" applyAlignment="1" applyProtection="1">
      <alignment horizontal="center" vertical="center" shrinkToFit="1"/>
    </xf>
    <xf numFmtId="176" fontId="8" fillId="2" borderId="7" xfId="2" applyNumberFormat="1" applyFont="1" applyFill="1" applyBorder="1" applyAlignment="1" applyProtection="1">
      <alignment horizontal="center" vertical="center" shrinkToFit="1"/>
    </xf>
    <xf numFmtId="0" fontId="5" fillId="2" borderId="7" xfId="3" applyFont="1" applyFill="1" applyBorder="1" applyAlignment="1" applyProtection="1">
      <alignment horizontal="center" vertical="center" shrinkToFit="1"/>
    </xf>
    <xf numFmtId="176" fontId="5" fillId="2" borderId="7" xfId="3" applyNumberFormat="1" applyFont="1" applyFill="1" applyBorder="1" applyAlignment="1" applyProtection="1">
      <alignment horizontal="center" vertical="center"/>
    </xf>
    <xf numFmtId="176" fontId="6" fillId="0" borderId="7" xfId="2" applyNumberFormat="1" applyFont="1" applyFill="1" applyBorder="1" applyAlignment="1" applyProtection="1">
      <alignment horizontal="center" vertical="center" shrinkToFit="1"/>
    </xf>
    <xf numFmtId="0" fontId="6" fillId="0" borderId="7" xfId="2" applyFont="1" applyFill="1" applyBorder="1" applyAlignment="1" applyProtection="1">
      <alignment horizontal="center" vertical="center" shrinkToFit="1"/>
    </xf>
    <xf numFmtId="49" fontId="8" fillId="0" borderId="7" xfId="1" applyNumberFormat="1" applyFont="1" applyFill="1" applyBorder="1" applyAlignment="1" applyProtection="1">
      <alignment vertical="center" shrinkToFit="1"/>
    </xf>
    <xf numFmtId="49" fontId="9" fillId="0" borderId="7" xfId="3" applyNumberFormat="1" applyFont="1" applyFill="1" applyBorder="1" applyAlignment="1" applyProtection="1">
      <alignment horizontal="left" vertical="center" shrinkToFit="1"/>
    </xf>
    <xf numFmtId="0" fontId="6" fillId="2" borderId="7" xfId="2" applyFont="1" applyFill="1" applyBorder="1" applyAlignment="1" applyProtection="1">
      <alignment horizontal="center" vertical="center" shrinkToFit="1"/>
    </xf>
    <xf numFmtId="176" fontId="6" fillId="2" borderId="7" xfId="2" applyNumberFormat="1" applyFont="1" applyFill="1" applyBorder="1" applyAlignment="1" applyProtection="1">
      <alignment horizontal="center" vertical="center" shrinkToFit="1"/>
    </xf>
    <xf numFmtId="176" fontId="0" fillId="0" borderId="0" xfId="0" applyNumberFormat="1">
      <alignment vertical="center"/>
    </xf>
    <xf numFmtId="176" fontId="6" fillId="2" borderId="7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1" xfId="2" applyFont="1" applyFill="1" applyBorder="1" applyAlignment="1" applyProtection="1">
      <alignment horizontal="center" vertical="center" wrapText="1"/>
    </xf>
    <xf numFmtId="0" fontId="4" fillId="0" borderId="5" xfId="2" applyFont="1" applyFill="1" applyBorder="1" applyAlignment="1" applyProtection="1">
      <alignment horizontal="center" vertical="center" wrapText="1"/>
    </xf>
    <xf numFmtId="0" fontId="4" fillId="0" borderId="6" xfId="2" applyFont="1" applyFill="1" applyBorder="1" applyAlignment="1" applyProtection="1">
      <alignment horizontal="center" vertical="center" wrapText="1"/>
    </xf>
    <xf numFmtId="0" fontId="4" fillId="0" borderId="1" xfId="2" applyFont="1" applyFill="1" applyBorder="1" applyAlignment="1" applyProtection="1">
      <alignment horizontal="center" vertical="center" shrinkToFit="1"/>
    </xf>
    <xf numFmtId="0" fontId="4" fillId="0" borderId="5" xfId="2" applyFont="1" applyFill="1" applyBorder="1" applyAlignment="1" applyProtection="1">
      <alignment horizontal="center" vertical="center" shrinkToFit="1"/>
    </xf>
    <xf numFmtId="0" fontId="4" fillId="0" borderId="6" xfId="2" applyFont="1" applyFill="1" applyBorder="1" applyAlignment="1" applyProtection="1">
      <alignment horizontal="center" vertical="center" shrinkToFi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8" xfId="2" applyFont="1" applyFill="1" applyBorder="1" applyAlignment="1" applyProtection="1">
      <alignment horizontal="center" vertical="center" wrapText="1"/>
    </xf>
    <xf numFmtId="0" fontId="4" fillId="0" borderId="9" xfId="2" applyFont="1" applyFill="1" applyBorder="1" applyAlignment="1" applyProtection="1">
      <alignment horizontal="center" vertical="center" wrapText="1"/>
    </xf>
  </cellXfs>
  <cellStyles count="4">
    <cellStyle name="常规" xfId="0" builtinId="0"/>
    <cellStyle name="常规 2 2 2" xfId="1"/>
    <cellStyle name="常规 3" xfId="3"/>
    <cellStyle name="常规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65"/>
  <sheetViews>
    <sheetView tabSelected="1" workbookViewId="0">
      <pane xSplit="2" ySplit="7" topLeftCell="C140" activePane="bottomRight" state="frozen"/>
      <selection pane="topRight" activeCell="C1" sqref="C1"/>
      <selection pane="bottomLeft" activeCell="A8" sqref="A8"/>
      <selection pane="bottomRight" activeCell="S152" sqref="S152"/>
    </sheetView>
  </sheetViews>
  <sheetFormatPr defaultColWidth="8.875" defaultRowHeight="13.5"/>
  <cols>
    <col min="2" max="2" width="23.125" customWidth="1"/>
  </cols>
  <sheetData>
    <row r="1" spans="1:14">
      <c r="A1" s="1" t="s">
        <v>0</v>
      </c>
      <c r="B1" s="2"/>
      <c r="C1" s="3"/>
      <c r="D1" s="3"/>
      <c r="E1" s="3"/>
      <c r="F1" s="3"/>
      <c r="G1" s="3"/>
      <c r="H1" s="4"/>
      <c r="I1" s="24"/>
      <c r="J1" s="24"/>
      <c r="K1" s="24"/>
      <c r="L1" s="4"/>
      <c r="M1" s="4"/>
    </row>
    <row r="2" spans="1:14" ht="25.5">
      <c r="A2" s="49" t="s">
        <v>1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</row>
    <row r="3" spans="1:14">
      <c r="A3" s="1"/>
      <c r="B3" s="2"/>
      <c r="C3" s="4"/>
      <c r="D3" s="4"/>
      <c r="E3" s="4"/>
      <c r="F3" s="4"/>
      <c r="G3" s="4"/>
      <c r="H3" s="4"/>
      <c r="I3" s="24"/>
      <c r="J3" s="24"/>
      <c r="K3" s="24"/>
      <c r="L3" s="4"/>
      <c r="M3" s="25" t="s">
        <v>2</v>
      </c>
    </row>
    <row r="4" spans="1:14">
      <c r="A4" s="50" t="s">
        <v>3</v>
      </c>
      <c r="B4" s="53" t="s">
        <v>4</v>
      </c>
      <c r="C4" s="50" t="s">
        <v>5</v>
      </c>
      <c r="D4" s="56" t="s">
        <v>6</v>
      </c>
      <c r="E4" s="57"/>
      <c r="F4" s="57"/>
      <c r="G4" s="57"/>
      <c r="H4" s="58"/>
      <c r="I4" s="56" t="s">
        <v>7</v>
      </c>
      <c r="J4" s="57"/>
      <c r="K4" s="57"/>
      <c r="L4" s="58"/>
      <c r="M4" s="46" t="s">
        <v>8</v>
      </c>
    </row>
    <row r="5" spans="1:14">
      <c r="A5" s="51"/>
      <c r="B5" s="54"/>
      <c r="C5" s="51"/>
      <c r="D5" s="50" t="s">
        <v>9</v>
      </c>
      <c r="E5" s="50" t="s">
        <v>10</v>
      </c>
      <c r="F5" s="50" t="s">
        <v>11</v>
      </c>
      <c r="G5" s="50" t="s">
        <v>12</v>
      </c>
      <c r="H5" s="46" t="s">
        <v>13</v>
      </c>
      <c r="I5" s="46" t="s">
        <v>9</v>
      </c>
      <c r="J5" s="50" t="s">
        <v>11</v>
      </c>
      <c r="K5" s="59" t="s">
        <v>12</v>
      </c>
      <c r="L5" s="46" t="s">
        <v>13</v>
      </c>
      <c r="M5" s="47"/>
    </row>
    <row r="6" spans="1:14">
      <c r="A6" s="51"/>
      <c r="B6" s="54"/>
      <c r="C6" s="51"/>
      <c r="D6" s="51"/>
      <c r="E6" s="51"/>
      <c r="F6" s="51"/>
      <c r="G6" s="51"/>
      <c r="H6" s="47"/>
      <c r="I6" s="47"/>
      <c r="J6" s="51"/>
      <c r="K6" s="60"/>
      <c r="L6" s="47"/>
      <c r="M6" s="47"/>
    </row>
    <row r="7" spans="1:14" ht="33" customHeight="1">
      <c r="A7" s="52"/>
      <c r="B7" s="55"/>
      <c r="C7" s="52"/>
      <c r="D7" s="52"/>
      <c r="E7" s="52"/>
      <c r="F7" s="52"/>
      <c r="G7" s="52"/>
      <c r="H7" s="48"/>
      <c r="I7" s="48"/>
      <c r="J7" s="52"/>
      <c r="K7" s="52"/>
      <c r="L7" s="48"/>
      <c r="M7" s="48"/>
    </row>
    <row r="8" spans="1:14">
      <c r="A8" s="5"/>
      <c r="B8" s="6" t="s">
        <v>14</v>
      </c>
      <c r="C8" s="7">
        <f>C9+C46</f>
        <v>60678</v>
      </c>
      <c r="D8" s="7">
        <f t="shared" ref="D8:M8" si="0">D9+D46</f>
        <v>31959</v>
      </c>
      <c r="E8" s="7">
        <f t="shared" si="0"/>
        <v>4800</v>
      </c>
      <c r="F8" s="7">
        <f t="shared" si="0"/>
        <v>24470</v>
      </c>
      <c r="G8" s="7">
        <f t="shared" si="0"/>
        <v>815</v>
      </c>
      <c r="H8" s="7">
        <f t="shared" si="0"/>
        <v>1874</v>
      </c>
      <c r="I8" s="7">
        <f t="shared" si="0"/>
        <v>27369</v>
      </c>
      <c r="J8" s="7">
        <f t="shared" si="0"/>
        <v>25026</v>
      </c>
      <c r="K8" s="7">
        <f t="shared" si="0"/>
        <v>1550</v>
      </c>
      <c r="L8" s="7">
        <f t="shared" si="0"/>
        <v>793</v>
      </c>
      <c r="M8" s="7">
        <f t="shared" si="0"/>
        <v>1350</v>
      </c>
      <c r="N8" s="44">
        <f>I8-J8-K8-L8</f>
        <v>0</v>
      </c>
    </row>
    <row r="9" spans="1:14">
      <c r="A9" s="5"/>
      <c r="B9" s="6" t="s">
        <v>15</v>
      </c>
      <c r="C9" s="7">
        <f>C10+C30+C45</f>
        <v>32048</v>
      </c>
      <c r="D9" s="7">
        <f t="shared" ref="D9:M9" si="1">D10+D30+D45</f>
        <v>27870</v>
      </c>
      <c r="E9" s="7">
        <f t="shared" si="1"/>
        <v>3800</v>
      </c>
      <c r="F9" s="7">
        <f t="shared" si="1"/>
        <v>22370</v>
      </c>
      <c r="G9" s="7">
        <f t="shared" si="1"/>
        <v>525</v>
      </c>
      <c r="H9" s="7">
        <f t="shared" si="1"/>
        <v>1175</v>
      </c>
      <c r="I9" s="7">
        <f t="shared" si="1"/>
        <v>2983</v>
      </c>
      <c r="J9" s="7">
        <f t="shared" si="1"/>
        <v>2527</v>
      </c>
      <c r="K9" s="7">
        <f t="shared" si="1"/>
        <v>210</v>
      </c>
      <c r="L9" s="7">
        <f t="shared" si="1"/>
        <v>246</v>
      </c>
      <c r="M9" s="7">
        <f t="shared" si="1"/>
        <v>1195</v>
      </c>
      <c r="N9" s="44">
        <f t="shared" ref="N9:N72" si="2">I9-J9-K9-L9</f>
        <v>0</v>
      </c>
    </row>
    <row r="10" spans="1:14">
      <c r="A10" s="5"/>
      <c r="B10" s="6" t="s">
        <v>16</v>
      </c>
      <c r="C10" s="7">
        <f>SUM(C11:C29)</f>
        <v>28108</v>
      </c>
      <c r="D10" s="7">
        <f t="shared" ref="D10:M10" si="3">SUM(D11:D29)</f>
        <v>27870</v>
      </c>
      <c r="E10" s="7">
        <f t="shared" si="3"/>
        <v>3800</v>
      </c>
      <c r="F10" s="7">
        <f t="shared" si="3"/>
        <v>22370</v>
      </c>
      <c r="G10" s="7">
        <f t="shared" si="3"/>
        <v>525</v>
      </c>
      <c r="H10" s="7">
        <f t="shared" si="3"/>
        <v>1175</v>
      </c>
      <c r="I10" s="7">
        <f t="shared" si="3"/>
        <v>0</v>
      </c>
      <c r="J10" s="7">
        <f t="shared" si="3"/>
        <v>0</v>
      </c>
      <c r="K10" s="7">
        <f t="shared" si="3"/>
        <v>0</v>
      </c>
      <c r="L10" s="7">
        <f t="shared" si="3"/>
        <v>0</v>
      </c>
      <c r="M10" s="7">
        <f t="shared" si="3"/>
        <v>238</v>
      </c>
      <c r="N10" s="44">
        <f t="shared" si="2"/>
        <v>0</v>
      </c>
    </row>
    <row r="11" spans="1:14">
      <c r="A11" s="8">
        <v>304025</v>
      </c>
      <c r="B11" s="9" t="s">
        <v>17</v>
      </c>
      <c r="C11" s="26">
        <f>D11+I11+M11</f>
        <v>708</v>
      </c>
      <c r="D11" s="26">
        <f>E11+F11+G11+H11</f>
        <v>696</v>
      </c>
      <c r="E11" s="10"/>
      <c r="F11" s="10">
        <v>664</v>
      </c>
      <c r="G11" s="10">
        <v>20</v>
      </c>
      <c r="H11" s="10">
        <v>12</v>
      </c>
      <c r="I11" s="26">
        <f>J11+K11+L11</f>
        <v>0</v>
      </c>
      <c r="J11" s="26">
        <v>0</v>
      </c>
      <c r="K11" s="26">
        <v>0</v>
      </c>
      <c r="L11" s="10"/>
      <c r="M11" s="15">
        <v>12</v>
      </c>
      <c r="N11" s="44">
        <f t="shared" si="2"/>
        <v>0</v>
      </c>
    </row>
    <row r="12" spans="1:14">
      <c r="A12" s="8">
        <v>304037</v>
      </c>
      <c r="B12" s="9" t="s">
        <v>18</v>
      </c>
      <c r="C12" s="26">
        <f t="shared" ref="C12:C29" si="4">D12+I12+M12</f>
        <v>2493</v>
      </c>
      <c r="D12" s="26">
        <f t="shared" ref="D12:D29" si="5">E12+F12+G12+H12</f>
        <v>2476</v>
      </c>
      <c r="E12" s="10">
        <v>400</v>
      </c>
      <c r="F12" s="10">
        <v>1998</v>
      </c>
      <c r="G12" s="10">
        <v>40</v>
      </c>
      <c r="H12" s="10">
        <v>38</v>
      </c>
      <c r="I12" s="26">
        <f t="shared" ref="I12:I29" si="6">J12+K12+L12</f>
        <v>0</v>
      </c>
      <c r="J12" s="26">
        <v>0</v>
      </c>
      <c r="K12" s="26">
        <v>0</v>
      </c>
      <c r="L12" s="10"/>
      <c r="M12" s="15">
        <v>17</v>
      </c>
      <c r="N12" s="44">
        <f t="shared" si="2"/>
        <v>0</v>
      </c>
    </row>
    <row r="13" spans="1:14">
      <c r="A13" s="8">
        <v>304038</v>
      </c>
      <c r="B13" s="9" t="s">
        <v>19</v>
      </c>
      <c r="C13" s="26">
        <f t="shared" si="4"/>
        <v>456</v>
      </c>
      <c r="D13" s="26">
        <f t="shared" si="5"/>
        <v>447</v>
      </c>
      <c r="E13" s="10"/>
      <c r="F13" s="10">
        <v>408</v>
      </c>
      <c r="G13" s="10">
        <v>15</v>
      </c>
      <c r="H13" s="10">
        <v>24</v>
      </c>
      <c r="I13" s="26">
        <f t="shared" si="6"/>
        <v>0</v>
      </c>
      <c r="J13" s="26">
        <v>0</v>
      </c>
      <c r="K13" s="26">
        <v>0</v>
      </c>
      <c r="L13" s="10"/>
      <c r="M13" s="15">
        <v>9</v>
      </c>
      <c r="N13" s="44">
        <f t="shared" si="2"/>
        <v>0</v>
      </c>
    </row>
    <row r="14" spans="1:14">
      <c r="A14" s="11">
        <v>304059</v>
      </c>
      <c r="B14" s="12" t="s">
        <v>20</v>
      </c>
      <c r="C14" s="26">
        <f t="shared" si="4"/>
        <v>2481</v>
      </c>
      <c r="D14" s="26">
        <f t="shared" si="5"/>
        <v>2464</v>
      </c>
      <c r="E14" s="10"/>
      <c r="F14" s="10">
        <v>2363</v>
      </c>
      <c r="G14" s="10">
        <v>50</v>
      </c>
      <c r="H14" s="10">
        <v>51</v>
      </c>
      <c r="I14" s="26">
        <f t="shared" si="6"/>
        <v>0</v>
      </c>
      <c r="J14" s="26">
        <v>0</v>
      </c>
      <c r="K14" s="26">
        <v>0</v>
      </c>
      <c r="L14" s="10"/>
      <c r="M14" s="26">
        <v>17</v>
      </c>
      <c r="N14" s="44">
        <f t="shared" si="2"/>
        <v>0</v>
      </c>
    </row>
    <row r="15" spans="1:14">
      <c r="A15" s="11">
        <v>304060</v>
      </c>
      <c r="B15" s="12" t="s">
        <v>21</v>
      </c>
      <c r="C15" s="26">
        <f t="shared" si="4"/>
        <v>3179</v>
      </c>
      <c r="D15" s="26">
        <f t="shared" si="5"/>
        <v>3162</v>
      </c>
      <c r="E15" s="10">
        <v>700</v>
      </c>
      <c r="F15" s="10">
        <v>2256</v>
      </c>
      <c r="G15" s="10">
        <v>50</v>
      </c>
      <c r="H15" s="10">
        <v>156</v>
      </c>
      <c r="I15" s="26">
        <f t="shared" si="6"/>
        <v>0</v>
      </c>
      <c r="J15" s="26">
        <v>0</v>
      </c>
      <c r="K15" s="26">
        <v>0</v>
      </c>
      <c r="L15" s="10"/>
      <c r="M15" s="27">
        <v>17</v>
      </c>
      <c r="N15" s="44">
        <f t="shared" si="2"/>
        <v>0</v>
      </c>
    </row>
    <row r="16" spans="1:14">
      <c r="A16" s="11">
        <v>304064</v>
      </c>
      <c r="B16" s="9" t="s">
        <v>22</v>
      </c>
      <c r="C16" s="26">
        <f t="shared" si="4"/>
        <v>2765</v>
      </c>
      <c r="D16" s="26">
        <f t="shared" si="5"/>
        <v>2748</v>
      </c>
      <c r="E16" s="10">
        <v>1000</v>
      </c>
      <c r="F16" s="10">
        <v>1582</v>
      </c>
      <c r="G16" s="10">
        <v>30</v>
      </c>
      <c r="H16" s="10">
        <v>136</v>
      </c>
      <c r="I16" s="26">
        <f t="shared" si="6"/>
        <v>0</v>
      </c>
      <c r="J16" s="26">
        <v>0</v>
      </c>
      <c r="K16" s="26">
        <v>0</v>
      </c>
      <c r="L16" s="10"/>
      <c r="M16" s="15">
        <v>17</v>
      </c>
      <c r="N16" s="44">
        <f t="shared" si="2"/>
        <v>0</v>
      </c>
    </row>
    <row r="17" spans="1:14">
      <c r="A17" s="11">
        <v>304065</v>
      </c>
      <c r="B17" s="9" t="s">
        <v>23</v>
      </c>
      <c r="C17" s="26">
        <f t="shared" si="4"/>
        <v>1216</v>
      </c>
      <c r="D17" s="26">
        <f t="shared" si="5"/>
        <v>1199</v>
      </c>
      <c r="E17" s="10"/>
      <c r="F17" s="10">
        <v>1155</v>
      </c>
      <c r="G17" s="10">
        <v>30</v>
      </c>
      <c r="H17" s="10">
        <v>14</v>
      </c>
      <c r="I17" s="26">
        <f t="shared" si="6"/>
        <v>0</v>
      </c>
      <c r="J17" s="26">
        <v>0</v>
      </c>
      <c r="K17" s="26">
        <v>0</v>
      </c>
      <c r="L17" s="10"/>
      <c r="M17" s="15">
        <v>17</v>
      </c>
      <c r="N17" s="44">
        <f t="shared" si="2"/>
        <v>0</v>
      </c>
    </row>
    <row r="18" spans="1:14" ht="36.950000000000003" customHeight="1">
      <c r="A18" s="11">
        <v>304066</v>
      </c>
      <c r="B18" s="13" t="s">
        <v>24</v>
      </c>
      <c r="C18" s="26">
        <f t="shared" si="4"/>
        <v>4751</v>
      </c>
      <c r="D18" s="26">
        <f t="shared" si="5"/>
        <v>4734</v>
      </c>
      <c r="E18" s="10">
        <v>700</v>
      </c>
      <c r="F18" s="10">
        <v>3794</v>
      </c>
      <c r="G18" s="10">
        <v>50</v>
      </c>
      <c r="H18" s="10">
        <v>190</v>
      </c>
      <c r="I18" s="26">
        <f t="shared" si="6"/>
        <v>0</v>
      </c>
      <c r="J18" s="26">
        <v>0</v>
      </c>
      <c r="K18" s="26">
        <v>0</v>
      </c>
      <c r="L18" s="10">
        <v>0</v>
      </c>
      <c r="M18" s="15">
        <v>17</v>
      </c>
      <c r="N18" s="44">
        <f t="shared" si="2"/>
        <v>0</v>
      </c>
    </row>
    <row r="19" spans="1:14">
      <c r="A19" s="11">
        <v>304067</v>
      </c>
      <c r="B19" s="9" t="s">
        <v>25</v>
      </c>
      <c r="C19" s="26">
        <f t="shared" si="4"/>
        <v>3021</v>
      </c>
      <c r="D19" s="26">
        <f t="shared" si="5"/>
        <v>3004</v>
      </c>
      <c r="E19" s="10">
        <v>1000</v>
      </c>
      <c r="F19" s="10">
        <v>1915</v>
      </c>
      <c r="G19" s="10">
        <v>40</v>
      </c>
      <c r="H19" s="10">
        <v>49</v>
      </c>
      <c r="I19" s="26">
        <f t="shared" si="6"/>
        <v>0</v>
      </c>
      <c r="J19" s="26">
        <v>0</v>
      </c>
      <c r="K19" s="26">
        <v>0</v>
      </c>
      <c r="L19" s="10"/>
      <c r="M19" s="15">
        <v>17</v>
      </c>
      <c r="N19" s="44">
        <f t="shared" si="2"/>
        <v>0</v>
      </c>
    </row>
    <row r="20" spans="1:14">
      <c r="A20" s="11">
        <v>304068</v>
      </c>
      <c r="B20" s="9" t="s">
        <v>26</v>
      </c>
      <c r="C20" s="26">
        <f t="shared" si="4"/>
        <v>1423</v>
      </c>
      <c r="D20" s="26">
        <f t="shared" si="5"/>
        <v>1406</v>
      </c>
      <c r="E20" s="10"/>
      <c r="F20" s="10">
        <v>1270</v>
      </c>
      <c r="G20" s="10">
        <v>30</v>
      </c>
      <c r="H20" s="10">
        <v>106</v>
      </c>
      <c r="I20" s="26">
        <f t="shared" si="6"/>
        <v>0</v>
      </c>
      <c r="J20" s="26">
        <v>0</v>
      </c>
      <c r="K20" s="26">
        <v>0</v>
      </c>
      <c r="L20" s="10"/>
      <c r="M20" s="15">
        <v>17</v>
      </c>
      <c r="N20" s="44">
        <f t="shared" si="2"/>
        <v>0</v>
      </c>
    </row>
    <row r="21" spans="1:14">
      <c r="A21" s="11">
        <v>307007</v>
      </c>
      <c r="B21" s="12" t="s">
        <v>27</v>
      </c>
      <c r="C21" s="26">
        <f t="shared" si="4"/>
        <v>339</v>
      </c>
      <c r="D21" s="26">
        <f t="shared" si="5"/>
        <v>330</v>
      </c>
      <c r="E21" s="10"/>
      <c r="F21" s="10">
        <v>315</v>
      </c>
      <c r="G21" s="10">
        <v>15</v>
      </c>
      <c r="H21" s="10">
        <v>0</v>
      </c>
      <c r="I21" s="26">
        <f t="shared" si="6"/>
        <v>0</v>
      </c>
      <c r="J21" s="26">
        <v>0</v>
      </c>
      <c r="K21" s="26">
        <v>0</v>
      </c>
      <c r="L21" s="10"/>
      <c r="M21" s="26">
        <v>9</v>
      </c>
      <c r="N21" s="44">
        <f t="shared" si="2"/>
        <v>0</v>
      </c>
    </row>
    <row r="22" spans="1:14">
      <c r="A22" s="8">
        <v>309023</v>
      </c>
      <c r="B22" s="12" t="s">
        <v>28</v>
      </c>
      <c r="C22" s="26">
        <f t="shared" si="4"/>
        <v>445</v>
      </c>
      <c r="D22" s="26">
        <f t="shared" si="5"/>
        <v>436</v>
      </c>
      <c r="E22" s="10"/>
      <c r="F22" s="10">
        <v>370</v>
      </c>
      <c r="G22" s="10">
        <v>15</v>
      </c>
      <c r="H22" s="10">
        <v>51</v>
      </c>
      <c r="I22" s="26">
        <f t="shared" si="6"/>
        <v>0</v>
      </c>
      <c r="J22" s="26">
        <v>0</v>
      </c>
      <c r="K22" s="26">
        <v>0</v>
      </c>
      <c r="L22" s="10"/>
      <c r="M22" s="26">
        <v>9</v>
      </c>
      <c r="N22" s="44">
        <f t="shared" si="2"/>
        <v>0</v>
      </c>
    </row>
    <row r="23" spans="1:14">
      <c r="A23" s="8">
        <v>405010</v>
      </c>
      <c r="B23" s="14" t="s">
        <v>29</v>
      </c>
      <c r="C23" s="26">
        <f t="shared" si="4"/>
        <v>590</v>
      </c>
      <c r="D23" s="26">
        <f t="shared" si="5"/>
        <v>581</v>
      </c>
      <c r="E23" s="10"/>
      <c r="F23" s="10">
        <v>561</v>
      </c>
      <c r="G23" s="10">
        <v>20</v>
      </c>
      <c r="H23" s="10">
        <v>0</v>
      </c>
      <c r="I23" s="26">
        <f t="shared" si="6"/>
        <v>0</v>
      </c>
      <c r="J23" s="26">
        <v>0</v>
      </c>
      <c r="K23" s="26">
        <v>0</v>
      </c>
      <c r="L23" s="10"/>
      <c r="M23" s="15">
        <v>9</v>
      </c>
      <c r="N23" s="44">
        <f t="shared" si="2"/>
        <v>0</v>
      </c>
    </row>
    <row r="24" spans="1:14">
      <c r="A24" s="8"/>
      <c r="B24" s="14" t="s">
        <v>30</v>
      </c>
      <c r="C24" s="26">
        <f t="shared" si="4"/>
        <v>226</v>
      </c>
      <c r="D24" s="26">
        <f t="shared" si="5"/>
        <v>217</v>
      </c>
      <c r="E24" s="10"/>
      <c r="F24" s="10">
        <v>202</v>
      </c>
      <c r="G24" s="10">
        <v>15</v>
      </c>
      <c r="H24" s="10">
        <v>0</v>
      </c>
      <c r="I24" s="26">
        <f t="shared" si="6"/>
        <v>0</v>
      </c>
      <c r="J24" s="26">
        <v>0</v>
      </c>
      <c r="K24" s="26">
        <v>0</v>
      </c>
      <c r="L24" s="10"/>
      <c r="M24" s="15">
        <v>9</v>
      </c>
      <c r="N24" s="44">
        <f t="shared" si="2"/>
        <v>0</v>
      </c>
    </row>
    <row r="25" spans="1:14">
      <c r="A25" s="11">
        <v>732015</v>
      </c>
      <c r="B25" s="9" t="s">
        <v>31</v>
      </c>
      <c r="C25" s="26">
        <f t="shared" si="4"/>
        <v>567</v>
      </c>
      <c r="D25" s="26">
        <f t="shared" si="5"/>
        <v>558</v>
      </c>
      <c r="E25" s="10"/>
      <c r="F25" s="10">
        <v>499</v>
      </c>
      <c r="G25" s="10">
        <v>15</v>
      </c>
      <c r="H25" s="10">
        <v>44</v>
      </c>
      <c r="I25" s="26">
        <f t="shared" si="6"/>
        <v>0</v>
      </c>
      <c r="J25" s="26">
        <v>0</v>
      </c>
      <c r="K25" s="26">
        <v>0</v>
      </c>
      <c r="L25" s="10"/>
      <c r="M25" s="15">
        <v>9</v>
      </c>
      <c r="N25" s="44">
        <f t="shared" si="2"/>
        <v>0</v>
      </c>
    </row>
    <row r="26" spans="1:14">
      <c r="A26" s="8">
        <v>732028</v>
      </c>
      <c r="B26" s="9" t="s">
        <v>32</v>
      </c>
      <c r="C26" s="26">
        <f t="shared" si="4"/>
        <v>1121</v>
      </c>
      <c r="D26" s="26">
        <f t="shared" si="5"/>
        <v>1109</v>
      </c>
      <c r="E26" s="10"/>
      <c r="F26" s="10">
        <v>1018</v>
      </c>
      <c r="G26" s="10">
        <v>30</v>
      </c>
      <c r="H26" s="15">
        <v>61</v>
      </c>
      <c r="I26" s="26">
        <f t="shared" si="6"/>
        <v>0</v>
      </c>
      <c r="J26" s="26">
        <v>0</v>
      </c>
      <c r="K26" s="26">
        <v>0</v>
      </c>
      <c r="L26" s="10"/>
      <c r="M26" s="15">
        <v>12</v>
      </c>
      <c r="N26" s="44">
        <f t="shared" si="2"/>
        <v>0</v>
      </c>
    </row>
    <row r="27" spans="1:14">
      <c r="A27" s="8">
        <v>766006</v>
      </c>
      <c r="B27" s="9" t="s">
        <v>33</v>
      </c>
      <c r="C27" s="26">
        <f t="shared" si="4"/>
        <v>1095</v>
      </c>
      <c r="D27" s="26">
        <f t="shared" si="5"/>
        <v>1083</v>
      </c>
      <c r="E27" s="10"/>
      <c r="F27" s="10">
        <v>975</v>
      </c>
      <c r="G27" s="10">
        <v>30</v>
      </c>
      <c r="H27" s="10">
        <v>78</v>
      </c>
      <c r="I27" s="26">
        <f t="shared" si="6"/>
        <v>0</v>
      </c>
      <c r="J27" s="26">
        <v>0</v>
      </c>
      <c r="K27" s="26">
        <v>0</v>
      </c>
      <c r="L27" s="10"/>
      <c r="M27" s="15">
        <v>12</v>
      </c>
      <c r="N27" s="44">
        <f t="shared" si="2"/>
        <v>0</v>
      </c>
    </row>
    <row r="28" spans="1:14">
      <c r="A28" s="8">
        <v>766019</v>
      </c>
      <c r="B28" s="9" t="s">
        <v>34</v>
      </c>
      <c r="C28" s="26">
        <f t="shared" si="4"/>
        <v>1173</v>
      </c>
      <c r="D28" s="26">
        <f t="shared" si="5"/>
        <v>1161</v>
      </c>
      <c r="E28" s="10"/>
      <c r="F28" s="10">
        <v>1025</v>
      </c>
      <c r="G28" s="10">
        <v>30</v>
      </c>
      <c r="H28" s="10">
        <v>106</v>
      </c>
      <c r="I28" s="26">
        <f t="shared" si="6"/>
        <v>0</v>
      </c>
      <c r="J28" s="26">
        <v>0</v>
      </c>
      <c r="K28" s="26">
        <v>0</v>
      </c>
      <c r="L28" s="10"/>
      <c r="M28" s="15">
        <v>12</v>
      </c>
      <c r="N28" s="44">
        <f t="shared" si="2"/>
        <v>0</v>
      </c>
    </row>
    <row r="29" spans="1:14">
      <c r="A29" s="8"/>
      <c r="B29" s="9" t="s">
        <v>35</v>
      </c>
      <c r="C29" s="26">
        <f t="shared" si="4"/>
        <v>59</v>
      </c>
      <c r="D29" s="26">
        <f t="shared" si="5"/>
        <v>59</v>
      </c>
      <c r="E29" s="10"/>
      <c r="F29" s="10">
        <v>0</v>
      </c>
      <c r="G29" s="10">
        <v>0</v>
      </c>
      <c r="H29" s="10">
        <v>59</v>
      </c>
      <c r="I29" s="26">
        <f t="shared" si="6"/>
        <v>0</v>
      </c>
      <c r="J29" s="26">
        <v>0</v>
      </c>
      <c r="K29" s="26">
        <v>0</v>
      </c>
      <c r="L29" s="10"/>
      <c r="M29" s="10"/>
      <c r="N29" s="44">
        <f t="shared" si="2"/>
        <v>0</v>
      </c>
    </row>
    <row r="30" spans="1:14">
      <c r="A30" s="16"/>
      <c r="B30" s="6" t="s">
        <v>36</v>
      </c>
      <c r="C30" s="7">
        <f>SUM(C31:C44)</f>
        <v>2983</v>
      </c>
      <c r="D30" s="7">
        <f t="shared" ref="D30:M30" si="7">SUM(D31:D44)</f>
        <v>0</v>
      </c>
      <c r="E30" s="7">
        <f t="shared" si="7"/>
        <v>0</v>
      </c>
      <c r="F30" s="7">
        <f t="shared" si="7"/>
        <v>0</v>
      </c>
      <c r="G30" s="7">
        <f t="shared" si="7"/>
        <v>0</v>
      </c>
      <c r="H30" s="7">
        <f t="shared" si="7"/>
        <v>0</v>
      </c>
      <c r="I30" s="7">
        <f t="shared" si="7"/>
        <v>2983</v>
      </c>
      <c r="J30" s="7">
        <f t="shared" si="7"/>
        <v>2527</v>
      </c>
      <c r="K30" s="7">
        <f t="shared" si="7"/>
        <v>210</v>
      </c>
      <c r="L30" s="7">
        <f t="shared" si="7"/>
        <v>246</v>
      </c>
      <c r="M30" s="7">
        <f t="shared" si="7"/>
        <v>0</v>
      </c>
      <c r="N30" s="44">
        <f t="shared" si="2"/>
        <v>0</v>
      </c>
    </row>
    <row r="31" spans="1:14">
      <c r="A31" s="8" t="s">
        <v>37</v>
      </c>
      <c r="B31" s="12" t="s">
        <v>38</v>
      </c>
      <c r="C31" s="26">
        <f t="shared" ref="C31:C44" si="8">D31+I31+M31</f>
        <v>303</v>
      </c>
      <c r="D31" s="26">
        <f t="shared" ref="D31:D44" si="9">E31+F31+G31+H31</f>
        <v>0</v>
      </c>
      <c r="E31" s="10"/>
      <c r="F31" s="10">
        <v>0</v>
      </c>
      <c r="G31" s="10">
        <v>0</v>
      </c>
      <c r="H31" s="10"/>
      <c r="I31" s="26">
        <f t="shared" ref="I31:I44" si="10">J31+K31+L31</f>
        <v>303</v>
      </c>
      <c r="J31" s="26">
        <v>283</v>
      </c>
      <c r="K31" s="26">
        <v>20</v>
      </c>
      <c r="L31" s="10"/>
      <c r="M31" s="26"/>
      <c r="N31" s="44">
        <f t="shared" si="2"/>
        <v>0</v>
      </c>
    </row>
    <row r="32" spans="1:14">
      <c r="A32" s="8">
        <v>351004</v>
      </c>
      <c r="B32" s="12" t="s">
        <v>39</v>
      </c>
      <c r="C32" s="26">
        <f t="shared" si="8"/>
        <v>306</v>
      </c>
      <c r="D32" s="26">
        <f t="shared" si="9"/>
        <v>0</v>
      </c>
      <c r="E32" s="10"/>
      <c r="F32" s="10">
        <v>0</v>
      </c>
      <c r="G32" s="10">
        <v>0</v>
      </c>
      <c r="H32" s="10"/>
      <c r="I32" s="26">
        <f t="shared" si="10"/>
        <v>306</v>
      </c>
      <c r="J32" s="26">
        <v>276</v>
      </c>
      <c r="K32" s="26">
        <v>20</v>
      </c>
      <c r="L32" s="10">
        <v>10</v>
      </c>
      <c r="M32" s="26"/>
      <c r="N32" s="44">
        <f t="shared" si="2"/>
        <v>0</v>
      </c>
    </row>
    <row r="33" spans="1:14">
      <c r="A33" s="8">
        <v>352012</v>
      </c>
      <c r="B33" s="12" t="s">
        <v>40</v>
      </c>
      <c r="C33" s="26">
        <f t="shared" si="8"/>
        <v>120</v>
      </c>
      <c r="D33" s="26">
        <f t="shared" si="9"/>
        <v>0</v>
      </c>
      <c r="E33" s="10"/>
      <c r="F33" s="10">
        <v>0</v>
      </c>
      <c r="G33" s="10">
        <v>0</v>
      </c>
      <c r="H33" s="10"/>
      <c r="I33" s="26">
        <f t="shared" si="10"/>
        <v>120</v>
      </c>
      <c r="J33" s="26">
        <v>100</v>
      </c>
      <c r="K33" s="26">
        <v>20</v>
      </c>
      <c r="L33" s="10"/>
      <c r="M33" s="26"/>
      <c r="N33" s="44">
        <f t="shared" si="2"/>
        <v>0</v>
      </c>
    </row>
    <row r="34" spans="1:14">
      <c r="A34" s="8">
        <v>352014</v>
      </c>
      <c r="B34" s="12" t="s">
        <v>41</v>
      </c>
      <c r="C34" s="26">
        <f t="shared" si="8"/>
        <v>60</v>
      </c>
      <c r="D34" s="26">
        <f t="shared" si="9"/>
        <v>0</v>
      </c>
      <c r="E34" s="10"/>
      <c r="F34" s="10">
        <v>0</v>
      </c>
      <c r="G34" s="10">
        <v>0</v>
      </c>
      <c r="H34" s="10"/>
      <c r="I34" s="26">
        <f t="shared" si="10"/>
        <v>60</v>
      </c>
      <c r="J34" s="26">
        <v>50</v>
      </c>
      <c r="K34" s="26">
        <v>10</v>
      </c>
      <c r="L34" s="10"/>
      <c r="M34" s="26"/>
      <c r="N34" s="44">
        <f t="shared" si="2"/>
        <v>0</v>
      </c>
    </row>
    <row r="35" spans="1:14">
      <c r="A35" s="8">
        <v>352028</v>
      </c>
      <c r="B35" s="12" t="s">
        <v>42</v>
      </c>
      <c r="C35" s="26">
        <f t="shared" si="8"/>
        <v>60</v>
      </c>
      <c r="D35" s="26">
        <f t="shared" si="9"/>
        <v>0</v>
      </c>
      <c r="E35" s="10"/>
      <c r="F35" s="10">
        <v>0</v>
      </c>
      <c r="G35" s="10">
        <v>0</v>
      </c>
      <c r="H35" s="10"/>
      <c r="I35" s="26">
        <f t="shared" si="10"/>
        <v>60</v>
      </c>
      <c r="J35" s="26">
        <v>50</v>
      </c>
      <c r="K35" s="26">
        <v>10</v>
      </c>
      <c r="L35" s="10"/>
      <c r="M35" s="26"/>
      <c r="N35" s="44">
        <f t="shared" si="2"/>
        <v>0</v>
      </c>
    </row>
    <row r="36" spans="1:14">
      <c r="A36" s="8" t="s">
        <v>43</v>
      </c>
      <c r="B36" s="12" t="s">
        <v>44</v>
      </c>
      <c r="C36" s="26">
        <f t="shared" si="8"/>
        <v>169</v>
      </c>
      <c r="D36" s="26">
        <f t="shared" si="9"/>
        <v>0</v>
      </c>
      <c r="E36" s="10"/>
      <c r="F36" s="10">
        <v>0</v>
      </c>
      <c r="G36" s="10">
        <v>0</v>
      </c>
      <c r="H36" s="10"/>
      <c r="I36" s="26">
        <f t="shared" si="10"/>
        <v>169</v>
      </c>
      <c r="J36" s="26">
        <v>159</v>
      </c>
      <c r="K36" s="26">
        <v>10</v>
      </c>
      <c r="L36" s="10"/>
      <c r="M36" s="26"/>
      <c r="N36" s="44">
        <f t="shared" si="2"/>
        <v>0</v>
      </c>
    </row>
    <row r="37" spans="1:14">
      <c r="A37" s="8" t="s">
        <v>45</v>
      </c>
      <c r="B37" s="12" t="s">
        <v>46</v>
      </c>
      <c r="C37" s="26">
        <f t="shared" si="8"/>
        <v>127</v>
      </c>
      <c r="D37" s="26">
        <f t="shared" si="9"/>
        <v>0</v>
      </c>
      <c r="E37" s="10"/>
      <c r="F37" s="10">
        <v>0</v>
      </c>
      <c r="G37" s="10">
        <v>0</v>
      </c>
      <c r="H37" s="10"/>
      <c r="I37" s="26">
        <f t="shared" si="10"/>
        <v>127</v>
      </c>
      <c r="J37" s="26">
        <v>117</v>
      </c>
      <c r="K37" s="26">
        <v>10</v>
      </c>
      <c r="L37" s="10"/>
      <c r="M37" s="26"/>
      <c r="N37" s="44">
        <f t="shared" si="2"/>
        <v>0</v>
      </c>
    </row>
    <row r="38" spans="1:14">
      <c r="A38" s="8">
        <v>732002</v>
      </c>
      <c r="B38" s="17" t="s">
        <v>47</v>
      </c>
      <c r="C38" s="26">
        <f t="shared" si="8"/>
        <v>293</v>
      </c>
      <c r="D38" s="26">
        <f t="shared" si="9"/>
        <v>0</v>
      </c>
      <c r="E38" s="10"/>
      <c r="F38" s="10">
        <v>0</v>
      </c>
      <c r="G38" s="10">
        <v>0</v>
      </c>
      <c r="H38" s="10"/>
      <c r="I38" s="26">
        <f t="shared" si="10"/>
        <v>293</v>
      </c>
      <c r="J38" s="26">
        <v>273</v>
      </c>
      <c r="K38" s="26">
        <v>20</v>
      </c>
      <c r="L38" s="10"/>
      <c r="M38" s="26"/>
      <c r="N38" s="44">
        <f t="shared" si="2"/>
        <v>0</v>
      </c>
    </row>
    <row r="39" spans="1:14">
      <c r="A39" s="8" t="s">
        <v>48</v>
      </c>
      <c r="B39" s="12" t="s">
        <v>49</v>
      </c>
      <c r="C39" s="26">
        <f t="shared" si="8"/>
        <v>259</v>
      </c>
      <c r="D39" s="26">
        <f t="shared" si="9"/>
        <v>0</v>
      </c>
      <c r="E39" s="10"/>
      <c r="F39" s="10">
        <v>0</v>
      </c>
      <c r="G39" s="10">
        <v>0</v>
      </c>
      <c r="H39" s="10"/>
      <c r="I39" s="26">
        <f t="shared" si="10"/>
        <v>259</v>
      </c>
      <c r="J39" s="26">
        <v>209</v>
      </c>
      <c r="K39" s="26">
        <v>10</v>
      </c>
      <c r="L39" s="10">
        <v>40</v>
      </c>
      <c r="M39" s="26"/>
      <c r="N39" s="44">
        <f t="shared" si="2"/>
        <v>0</v>
      </c>
    </row>
    <row r="40" spans="1:14">
      <c r="A40" s="8">
        <v>738002</v>
      </c>
      <c r="B40" s="12" t="s">
        <v>50</v>
      </c>
      <c r="C40" s="26">
        <f t="shared" si="8"/>
        <v>431</v>
      </c>
      <c r="D40" s="26">
        <f t="shared" si="9"/>
        <v>0</v>
      </c>
      <c r="E40" s="10"/>
      <c r="F40" s="10">
        <v>0</v>
      </c>
      <c r="G40" s="10">
        <v>0</v>
      </c>
      <c r="H40" s="10"/>
      <c r="I40" s="26">
        <f t="shared" si="10"/>
        <v>431</v>
      </c>
      <c r="J40" s="26">
        <v>376</v>
      </c>
      <c r="K40" s="26">
        <v>20</v>
      </c>
      <c r="L40" s="10">
        <v>35</v>
      </c>
      <c r="M40" s="26"/>
      <c r="N40" s="44">
        <f t="shared" si="2"/>
        <v>0</v>
      </c>
    </row>
    <row r="41" spans="1:14">
      <c r="A41" s="8" t="s">
        <v>51</v>
      </c>
      <c r="B41" s="12" t="s">
        <v>52</v>
      </c>
      <c r="C41" s="26">
        <f t="shared" si="8"/>
        <v>438</v>
      </c>
      <c r="D41" s="26">
        <f t="shared" si="9"/>
        <v>0</v>
      </c>
      <c r="E41" s="10"/>
      <c r="F41" s="10">
        <v>0</v>
      </c>
      <c r="G41" s="10">
        <v>0</v>
      </c>
      <c r="H41" s="10"/>
      <c r="I41" s="26">
        <f t="shared" si="10"/>
        <v>438</v>
      </c>
      <c r="J41" s="26">
        <v>414</v>
      </c>
      <c r="K41" s="26">
        <v>20</v>
      </c>
      <c r="L41" s="10">
        <v>4</v>
      </c>
      <c r="M41" s="26"/>
      <c r="N41" s="44">
        <f t="shared" si="2"/>
        <v>0</v>
      </c>
    </row>
    <row r="42" spans="1:14">
      <c r="A42" s="8">
        <v>766003</v>
      </c>
      <c r="B42" s="12" t="s">
        <v>53</v>
      </c>
      <c r="C42" s="26">
        <f t="shared" si="8"/>
        <v>60</v>
      </c>
      <c r="D42" s="26">
        <f t="shared" si="9"/>
        <v>0</v>
      </c>
      <c r="E42" s="10"/>
      <c r="F42" s="10">
        <v>0</v>
      </c>
      <c r="G42" s="10">
        <v>0</v>
      </c>
      <c r="H42" s="10"/>
      <c r="I42" s="26">
        <f t="shared" si="10"/>
        <v>60</v>
      </c>
      <c r="J42" s="26">
        <v>50</v>
      </c>
      <c r="K42" s="26">
        <v>10</v>
      </c>
      <c r="L42" s="10"/>
      <c r="M42" s="26"/>
      <c r="N42" s="44">
        <f t="shared" si="2"/>
        <v>0</v>
      </c>
    </row>
    <row r="43" spans="1:14">
      <c r="A43" s="8">
        <v>766012</v>
      </c>
      <c r="B43" s="17" t="s">
        <v>54</v>
      </c>
      <c r="C43" s="26">
        <f t="shared" si="8"/>
        <v>349</v>
      </c>
      <c r="D43" s="26">
        <f t="shared" si="9"/>
        <v>0</v>
      </c>
      <c r="E43" s="10"/>
      <c r="F43" s="10">
        <v>0</v>
      </c>
      <c r="G43" s="10">
        <v>0</v>
      </c>
      <c r="H43" s="10"/>
      <c r="I43" s="26">
        <f t="shared" si="10"/>
        <v>349</v>
      </c>
      <c r="J43" s="26">
        <v>170</v>
      </c>
      <c r="K43" s="26">
        <v>30</v>
      </c>
      <c r="L43" s="10">
        <v>149</v>
      </c>
      <c r="M43" s="26"/>
      <c r="N43" s="44">
        <f t="shared" si="2"/>
        <v>0</v>
      </c>
    </row>
    <row r="44" spans="1:14">
      <c r="A44" s="8"/>
      <c r="B44" s="17" t="s">
        <v>55</v>
      </c>
      <c r="C44" s="26">
        <f t="shared" si="8"/>
        <v>8</v>
      </c>
      <c r="D44" s="26">
        <f t="shared" si="9"/>
        <v>0</v>
      </c>
      <c r="E44" s="10"/>
      <c r="F44" s="10">
        <v>0</v>
      </c>
      <c r="G44" s="10">
        <v>0</v>
      </c>
      <c r="H44" s="10"/>
      <c r="I44" s="26">
        <f t="shared" si="10"/>
        <v>8</v>
      </c>
      <c r="J44" s="26">
        <v>0</v>
      </c>
      <c r="K44" s="26">
        <v>0</v>
      </c>
      <c r="L44" s="10">
        <v>8</v>
      </c>
      <c r="M44" s="26"/>
      <c r="N44" s="44">
        <f t="shared" si="2"/>
        <v>0</v>
      </c>
    </row>
    <row r="45" spans="1:14">
      <c r="A45" s="16"/>
      <c r="B45" s="6" t="s">
        <v>56</v>
      </c>
      <c r="C45" s="7">
        <v>957</v>
      </c>
      <c r="D45" s="7">
        <v>0</v>
      </c>
      <c r="E45" s="45"/>
      <c r="F45" s="45">
        <v>0</v>
      </c>
      <c r="G45" s="45">
        <v>0</v>
      </c>
      <c r="H45" s="7"/>
      <c r="I45" s="7">
        <v>0</v>
      </c>
      <c r="J45" s="7">
        <v>0</v>
      </c>
      <c r="K45" s="7">
        <v>0</v>
      </c>
      <c r="L45" s="7">
        <v>0</v>
      </c>
      <c r="M45" s="7">
        <v>957</v>
      </c>
      <c r="N45" s="44">
        <f t="shared" si="2"/>
        <v>0</v>
      </c>
    </row>
    <row r="46" spans="1:14">
      <c r="A46" s="16"/>
      <c r="B46" s="6" t="s">
        <v>57</v>
      </c>
      <c r="C46" s="7">
        <f>SUM(C47,C68,C84,C93,C103,C109,C114,C120,C124,C133,C139,C147,C153)</f>
        <v>28630</v>
      </c>
      <c r="D46" s="7">
        <f t="shared" ref="D46:M46" si="11">SUM(D47,D68,D84,D93,D103,D109,D114,D120,D124,D133,D139,D147,D153)</f>
        <v>4089</v>
      </c>
      <c r="E46" s="7">
        <f t="shared" si="11"/>
        <v>1000</v>
      </c>
      <c r="F46" s="7">
        <f t="shared" si="11"/>
        <v>2100</v>
      </c>
      <c r="G46" s="7">
        <f t="shared" si="11"/>
        <v>290</v>
      </c>
      <c r="H46" s="7">
        <f t="shared" si="11"/>
        <v>699</v>
      </c>
      <c r="I46" s="7">
        <f t="shared" si="11"/>
        <v>24386</v>
      </c>
      <c r="J46" s="7">
        <f t="shared" si="11"/>
        <v>22499</v>
      </c>
      <c r="K46" s="7">
        <f t="shared" si="11"/>
        <v>1340</v>
      </c>
      <c r="L46" s="7">
        <f t="shared" si="11"/>
        <v>547</v>
      </c>
      <c r="M46" s="7">
        <f t="shared" si="11"/>
        <v>155</v>
      </c>
      <c r="N46" s="44">
        <f t="shared" si="2"/>
        <v>0</v>
      </c>
    </row>
    <row r="47" spans="1:14">
      <c r="A47" s="16"/>
      <c r="B47" s="6" t="s">
        <v>58</v>
      </c>
      <c r="C47" s="7">
        <f>SUM(C48:C67)-C48</f>
        <v>10693</v>
      </c>
      <c r="D47" s="7">
        <f t="shared" ref="D47:M47" si="12">SUM(D48:D67)-D48</f>
        <v>2306</v>
      </c>
      <c r="E47" s="7">
        <f t="shared" si="12"/>
        <v>1000</v>
      </c>
      <c r="F47" s="7">
        <f t="shared" si="12"/>
        <v>800</v>
      </c>
      <c r="G47" s="7">
        <f t="shared" si="12"/>
        <v>90</v>
      </c>
      <c r="H47" s="7">
        <f t="shared" si="12"/>
        <v>416</v>
      </c>
      <c r="I47" s="7">
        <f t="shared" si="12"/>
        <v>8346</v>
      </c>
      <c r="J47" s="7">
        <f t="shared" si="12"/>
        <v>7869</v>
      </c>
      <c r="K47" s="7">
        <f t="shared" si="12"/>
        <v>310</v>
      </c>
      <c r="L47" s="7">
        <f t="shared" si="12"/>
        <v>167</v>
      </c>
      <c r="M47" s="7">
        <f t="shared" si="12"/>
        <v>41</v>
      </c>
      <c r="N47" s="44">
        <f t="shared" si="2"/>
        <v>0</v>
      </c>
    </row>
    <row r="48" spans="1:14">
      <c r="A48" s="18" t="s">
        <v>59</v>
      </c>
      <c r="B48" s="19" t="s">
        <v>60</v>
      </c>
      <c r="C48" s="20">
        <f>SUM(C49:C58)</f>
        <v>9264</v>
      </c>
      <c r="D48" s="20">
        <f t="shared" ref="D48:M48" si="13">SUM(D49:D58)</f>
        <v>2306</v>
      </c>
      <c r="E48" s="20">
        <f t="shared" si="13"/>
        <v>1000</v>
      </c>
      <c r="F48" s="20">
        <f t="shared" si="13"/>
        <v>800</v>
      </c>
      <c r="G48" s="20">
        <f t="shared" si="13"/>
        <v>90</v>
      </c>
      <c r="H48" s="20">
        <f t="shared" si="13"/>
        <v>416</v>
      </c>
      <c r="I48" s="20">
        <f t="shared" si="13"/>
        <v>6917</v>
      </c>
      <c r="J48" s="20">
        <f t="shared" si="13"/>
        <v>6601</v>
      </c>
      <c r="K48" s="20">
        <f t="shared" si="13"/>
        <v>160</v>
      </c>
      <c r="L48" s="20">
        <f t="shared" si="13"/>
        <v>156</v>
      </c>
      <c r="M48" s="20">
        <f t="shared" si="13"/>
        <v>41</v>
      </c>
      <c r="N48" s="44">
        <f t="shared" si="2"/>
        <v>0</v>
      </c>
    </row>
    <row r="49" spans="1:14">
      <c r="A49" s="21"/>
      <c r="B49" s="12" t="s">
        <v>61</v>
      </c>
      <c r="C49" s="26">
        <f t="shared" ref="C49:C67" si="14">D49+I49+M49</f>
        <v>7520</v>
      </c>
      <c r="D49" s="26">
        <f t="shared" ref="D49:D67" si="15">E49+F49+G49+H49</f>
        <v>2306</v>
      </c>
      <c r="E49" s="26">
        <v>1000</v>
      </c>
      <c r="F49" s="26">
        <v>800</v>
      </c>
      <c r="G49" s="26">
        <v>90</v>
      </c>
      <c r="H49" s="26">
        <v>416</v>
      </c>
      <c r="I49" s="26">
        <f t="shared" ref="I49:I67" si="16">J49+K49+L49</f>
        <v>5173</v>
      </c>
      <c r="J49" s="26">
        <v>5075</v>
      </c>
      <c r="K49" s="26">
        <v>40</v>
      </c>
      <c r="L49" s="26">
        <v>58</v>
      </c>
      <c r="M49" s="26">
        <v>41</v>
      </c>
      <c r="N49" s="44">
        <f t="shared" si="2"/>
        <v>0</v>
      </c>
    </row>
    <row r="50" spans="1:14">
      <c r="A50" s="22" t="s">
        <v>62</v>
      </c>
      <c r="B50" s="23" t="s">
        <v>63</v>
      </c>
      <c r="C50" s="26">
        <f t="shared" si="14"/>
        <v>167</v>
      </c>
      <c r="D50" s="26">
        <f t="shared" si="15"/>
        <v>0</v>
      </c>
      <c r="E50" s="10"/>
      <c r="F50" s="10">
        <v>0</v>
      </c>
      <c r="G50" s="10">
        <v>0</v>
      </c>
      <c r="H50" s="10"/>
      <c r="I50" s="26">
        <f t="shared" si="16"/>
        <v>167</v>
      </c>
      <c r="J50" s="26">
        <v>156</v>
      </c>
      <c r="K50" s="26">
        <v>10</v>
      </c>
      <c r="L50" s="10">
        <v>1</v>
      </c>
      <c r="M50" s="28"/>
      <c r="N50" s="44">
        <f t="shared" si="2"/>
        <v>0</v>
      </c>
    </row>
    <row r="51" spans="1:14">
      <c r="A51" s="22" t="s">
        <v>64</v>
      </c>
      <c r="B51" s="23" t="s">
        <v>65</v>
      </c>
      <c r="C51" s="26">
        <f t="shared" si="14"/>
        <v>565</v>
      </c>
      <c r="D51" s="26">
        <f t="shared" si="15"/>
        <v>0</v>
      </c>
      <c r="E51" s="10"/>
      <c r="F51" s="10">
        <v>0</v>
      </c>
      <c r="G51" s="10">
        <v>0</v>
      </c>
      <c r="H51" s="10"/>
      <c r="I51" s="26">
        <f t="shared" si="16"/>
        <v>565</v>
      </c>
      <c r="J51" s="26">
        <v>492</v>
      </c>
      <c r="K51" s="26">
        <v>20</v>
      </c>
      <c r="L51" s="10">
        <v>53</v>
      </c>
      <c r="M51" s="28"/>
      <c r="N51" s="44">
        <f t="shared" si="2"/>
        <v>0</v>
      </c>
    </row>
    <row r="52" spans="1:14">
      <c r="A52" s="22" t="s">
        <v>66</v>
      </c>
      <c r="B52" s="23" t="s">
        <v>67</v>
      </c>
      <c r="C52" s="26">
        <f t="shared" si="14"/>
        <v>241</v>
      </c>
      <c r="D52" s="26">
        <f t="shared" si="15"/>
        <v>0</v>
      </c>
      <c r="E52" s="10"/>
      <c r="F52" s="10">
        <v>0</v>
      </c>
      <c r="G52" s="10">
        <v>0</v>
      </c>
      <c r="H52" s="10"/>
      <c r="I52" s="26">
        <f t="shared" si="16"/>
        <v>241</v>
      </c>
      <c r="J52" s="26">
        <v>202</v>
      </c>
      <c r="K52" s="26">
        <v>20</v>
      </c>
      <c r="L52" s="10">
        <v>19</v>
      </c>
      <c r="M52" s="28"/>
      <c r="N52" s="44">
        <f t="shared" si="2"/>
        <v>0</v>
      </c>
    </row>
    <row r="53" spans="1:14">
      <c r="A53" s="22" t="s">
        <v>68</v>
      </c>
      <c r="B53" s="23" t="s">
        <v>69</v>
      </c>
      <c r="C53" s="26">
        <f t="shared" si="14"/>
        <v>57</v>
      </c>
      <c r="D53" s="26">
        <f t="shared" si="15"/>
        <v>0</v>
      </c>
      <c r="E53" s="10"/>
      <c r="F53" s="10">
        <v>0</v>
      </c>
      <c r="G53" s="10">
        <v>0</v>
      </c>
      <c r="H53" s="10"/>
      <c r="I53" s="26">
        <f t="shared" si="16"/>
        <v>57</v>
      </c>
      <c r="J53" s="26">
        <v>47</v>
      </c>
      <c r="K53" s="26">
        <v>10</v>
      </c>
      <c r="L53" s="10"/>
      <c r="M53" s="28"/>
      <c r="N53" s="44">
        <f t="shared" si="2"/>
        <v>0</v>
      </c>
    </row>
    <row r="54" spans="1:14">
      <c r="A54" s="22" t="s">
        <v>70</v>
      </c>
      <c r="B54" s="23" t="s">
        <v>71</v>
      </c>
      <c r="C54" s="26">
        <f t="shared" si="14"/>
        <v>30</v>
      </c>
      <c r="D54" s="26">
        <f t="shared" si="15"/>
        <v>0</v>
      </c>
      <c r="E54" s="10"/>
      <c r="F54" s="10">
        <v>0</v>
      </c>
      <c r="G54" s="10">
        <v>0</v>
      </c>
      <c r="H54" s="10"/>
      <c r="I54" s="26">
        <f t="shared" si="16"/>
        <v>30</v>
      </c>
      <c r="J54" s="26">
        <v>20</v>
      </c>
      <c r="K54" s="26">
        <v>10</v>
      </c>
      <c r="L54" s="10"/>
      <c r="M54" s="28"/>
      <c r="N54" s="44">
        <f t="shared" si="2"/>
        <v>0</v>
      </c>
    </row>
    <row r="55" spans="1:14">
      <c r="A55" s="22" t="s">
        <v>72</v>
      </c>
      <c r="B55" s="23" t="s">
        <v>73</v>
      </c>
      <c r="C55" s="26">
        <f t="shared" si="14"/>
        <v>264</v>
      </c>
      <c r="D55" s="26">
        <f t="shared" si="15"/>
        <v>0</v>
      </c>
      <c r="E55" s="10"/>
      <c r="F55" s="10">
        <v>0</v>
      </c>
      <c r="G55" s="10">
        <v>0</v>
      </c>
      <c r="H55" s="10"/>
      <c r="I55" s="26">
        <f t="shared" si="16"/>
        <v>264</v>
      </c>
      <c r="J55" s="26">
        <v>244</v>
      </c>
      <c r="K55" s="26">
        <v>20</v>
      </c>
      <c r="L55" s="10"/>
      <c r="M55" s="28"/>
      <c r="N55" s="44">
        <f t="shared" si="2"/>
        <v>0</v>
      </c>
    </row>
    <row r="56" spans="1:14">
      <c r="A56" s="22" t="s">
        <v>74</v>
      </c>
      <c r="B56" s="23" t="s">
        <v>75</v>
      </c>
      <c r="C56" s="26">
        <f t="shared" si="14"/>
        <v>60</v>
      </c>
      <c r="D56" s="26">
        <f t="shared" si="15"/>
        <v>0</v>
      </c>
      <c r="E56" s="10"/>
      <c r="F56" s="10">
        <v>0</v>
      </c>
      <c r="G56" s="10">
        <v>0</v>
      </c>
      <c r="H56" s="10"/>
      <c r="I56" s="26">
        <f t="shared" si="16"/>
        <v>60</v>
      </c>
      <c r="J56" s="26">
        <v>50</v>
      </c>
      <c r="K56" s="26">
        <v>10</v>
      </c>
      <c r="L56" s="10"/>
      <c r="M56" s="28"/>
      <c r="N56" s="44">
        <f t="shared" si="2"/>
        <v>0</v>
      </c>
    </row>
    <row r="57" spans="1:14">
      <c r="A57" s="21" t="s">
        <v>76</v>
      </c>
      <c r="B57" s="12" t="s">
        <v>77</v>
      </c>
      <c r="C57" s="26">
        <f t="shared" si="14"/>
        <v>215</v>
      </c>
      <c r="D57" s="26">
        <f t="shared" si="15"/>
        <v>0</v>
      </c>
      <c r="E57" s="10"/>
      <c r="F57" s="10">
        <v>0</v>
      </c>
      <c r="G57" s="10">
        <v>0</v>
      </c>
      <c r="H57" s="10"/>
      <c r="I57" s="26">
        <f t="shared" si="16"/>
        <v>215</v>
      </c>
      <c r="J57" s="26">
        <v>180</v>
      </c>
      <c r="K57" s="26">
        <v>10</v>
      </c>
      <c r="L57" s="10">
        <v>25</v>
      </c>
      <c r="M57" s="10"/>
      <c r="N57" s="44">
        <f t="shared" si="2"/>
        <v>0</v>
      </c>
    </row>
    <row r="58" spans="1:14">
      <c r="A58" s="22" t="s">
        <v>78</v>
      </c>
      <c r="B58" s="12" t="s">
        <v>79</v>
      </c>
      <c r="C58" s="26">
        <f t="shared" si="14"/>
        <v>145</v>
      </c>
      <c r="D58" s="26">
        <f t="shared" si="15"/>
        <v>0</v>
      </c>
      <c r="E58" s="10"/>
      <c r="F58" s="10">
        <v>0</v>
      </c>
      <c r="G58" s="10">
        <v>0</v>
      </c>
      <c r="H58" s="10"/>
      <c r="I58" s="26">
        <f t="shared" si="16"/>
        <v>145</v>
      </c>
      <c r="J58" s="26">
        <v>135</v>
      </c>
      <c r="K58" s="26">
        <v>10</v>
      </c>
      <c r="L58" s="10"/>
      <c r="M58" s="10"/>
      <c r="N58" s="44">
        <f t="shared" si="2"/>
        <v>0</v>
      </c>
    </row>
    <row r="59" spans="1:14">
      <c r="A59" s="22" t="s">
        <v>80</v>
      </c>
      <c r="B59" s="23" t="s">
        <v>81</v>
      </c>
      <c r="C59" s="26">
        <f t="shared" si="14"/>
        <v>166</v>
      </c>
      <c r="D59" s="26">
        <f t="shared" si="15"/>
        <v>0</v>
      </c>
      <c r="E59" s="10"/>
      <c r="F59" s="10">
        <v>0</v>
      </c>
      <c r="G59" s="10">
        <v>0</v>
      </c>
      <c r="H59" s="10"/>
      <c r="I59" s="26">
        <f t="shared" si="16"/>
        <v>166</v>
      </c>
      <c r="J59" s="26">
        <v>156</v>
      </c>
      <c r="K59" s="26">
        <v>10</v>
      </c>
      <c r="L59" s="10"/>
      <c r="M59" s="28"/>
      <c r="N59" s="44">
        <f t="shared" si="2"/>
        <v>0</v>
      </c>
    </row>
    <row r="60" spans="1:14">
      <c r="A60" s="22" t="s">
        <v>82</v>
      </c>
      <c r="B60" s="23" t="s">
        <v>83</v>
      </c>
      <c r="C60" s="26">
        <f t="shared" si="14"/>
        <v>72</v>
      </c>
      <c r="D60" s="26">
        <f t="shared" si="15"/>
        <v>0</v>
      </c>
      <c r="E60" s="10"/>
      <c r="F60" s="10">
        <v>0</v>
      </c>
      <c r="G60" s="10">
        <v>0</v>
      </c>
      <c r="H60" s="10"/>
      <c r="I60" s="26">
        <f t="shared" si="16"/>
        <v>72</v>
      </c>
      <c r="J60" s="26">
        <v>62</v>
      </c>
      <c r="K60" s="26">
        <v>10</v>
      </c>
      <c r="L60" s="10"/>
      <c r="M60" s="28"/>
      <c r="N60" s="44">
        <f t="shared" si="2"/>
        <v>0</v>
      </c>
    </row>
    <row r="61" spans="1:14">
      <c r="A61" s="22" t="s">
        <v>84</v>
      </c>
      <c r="B61" s="23" t="s">
        <v>85</v>
      </c>
      <c r="C61" s="26">
        <f t="shared" si="14"/>
        <v>147</v>
      </c>
      <c r="D61" s="26">
        <f t="shared" si="15"/>
        <v>0</v>
      </c>
      <c r="E61" s="10"/>
      <c r="F61" s="10">
        <v>0</v>
      </c>
      <c r="G61" s="10">
        <v>0</v>
      </c>
      <c r="H61" s="10"/>
      <c r="I61" s="26">
        <f t="shared" si="16"/>
        <v>147</v>
      </c>
      <c r="J61" s="26">
        <v>126</v>
      </c>
      <c r="K61" s="26">
        <v>10</v>
      </c>
      <c r="L61" s="10">
        <v>11</v>
      </c>
      <c r="M61" s="28"/>
      <c r="N61" s="44">
        <f t="shared" si="2"/>
        <v>0</v>
      </c>
    </row>
    <row r="62" spans="1:14">
      <c r="A62" s="22" t="s">
        <v>86</v>
      </c>
      <c r="B62" s="23" t="s">
        <v>87</v>
      </c>
      <c r="C62" s="26">
        <f t="shared" si="14"/>
        <v>138</v>
      </c>
      <c r="D62" s="26">
        <f t="shared" si="15"/>
        <v>0</v>
      </c>
      <c r="E62" s="10"/>
      <c r="F62" s="10">
        <v>0</v>
      </c>
      <c r="G62" s="10">
        <v>0</v>
      </c>
      <c r="H62" s="10"/>
      <c r="I62" s="26">
        <f t="shared" si="16"/>
        <v>138</v>
      </c>
      <c r="J62" s="26">
        <v>88</v>
      </c>
      <c r="K62" s="26">
        <v>50</v>
      </c>
      <c r="L62" s="10"/>
      <c r="M62" s="28"/>
      <c r="N62" s="44">
        <f t="shared" si="2"/>
        <v>0</v>
      </c>
    </row>
    <row r="63" spans="1:14">
      <c r="A63" s="22" t="s">
        <v>88</v>
      </c>
      <c r="B63" s="23" t="s">
        <v>89</v>
      </c>
      <c r="C63" s="26">
        <f t="shared" si="14"/>
        <v>113</v>
      </c>
      <c r="D63" s="26">
        <f t="shared" si="15"/>
        <v>0</v>
      </c>
      <c r="E63" s="10"/>
      <c r="F63" s="10">
        <v>0</v>
      </c>
      <c r="G63" s="10">
        <v>0</v>
      </c>
      <c r="H63" s="10"/>
      <c r="I63" s="26">
        <f t="shared" si="16"/>
        <v>113</v>
      </c>
      <c r="J63" s="26">
        <v>103</v>
      </c>
      <c r="K63" s="26">
        <v>10</v>
      </c>
      <c r="L63" s="10"/>
      <c r="M63" s="28"/>
      <c r="N63" s="44">
        <f t="shared" si="2"/>
        <v>0</v>
      </c>
    </row>
    <row r="64" spans="1:14">
      <c r="A64" s="22" t="s">
        <v>90</v>
      </c>
      <c r="B64" s="23" t="s">
        <v>91</v>
      </c>
      <c r="C64" s="26">
        <f t="shared" si="14"/>
        <v>123</v>
      </c>
      <c r="D64" s="26">
        <f t="shared" si="15"/>
        <v>0</v>
      </c>
      <c r="E64" s="10"/>
      <c r="F64" s="10">
        <v>0</v>
      </c>
      <c r="G64" s="10">
        <v>0</v>
      </c>
      <c r="H64" s="10"/>
      <c r="I64" s="26">
        <f t="shared" si="16"/>
        <v>123</v>
      </c>
      <c r="J64" s="26">
        <v>113</v>
      </c>
      <c r="K64" s="26">
        <v>10</v>
      </c>
      <c r="L64" s="10"/>
      <c r="M64" s="28"/>
      <c r="N64" s="44">
        <f t="shared" si="2"/>
        <v>0</v>
      </c>
    </row>
    <row r="65" spans="1:14">
      <c r="A65" s="22" t="s">
        <v>92</v>
      </c>
      <c r="B65" s="23" t="s">
        <v>93</v>
      </c>
      <c r="C65" s="26">
        <f t="shared" si="14"/>
        <v>101</v>
      </c>
      <c r="D65" s="26">
        <f t="shared" si="15"/>
        <v>0</v>
      </c>
      <c r="E65" s="10"/>
      <c r="F65" s="10">
        <v>0</v>
      </c>
      <c r="G65" s="10">
        <v>0</v>
      </c>
      <c r="H65" s="10"/>
      <c r="I65" s="26">
        <f t="shared" si="16"/>
        <v>101</v>
      </c>
      <c r="J65" s="26">
        <v>91</v>
      </c>
      <c r="K65" s="26">
        <v>10</v>
      </c>
      <c r="L65" s="10"/>
      <c r="M65" s="28"/>
      <c r="N65" s="44">
        <f t="shared" si="2"/>
        <v>0</v>
      </c>
    </row>
    <row r="66" spans="1:14">
      <c r="A66" s="22" t="s">
        <v>94</v>
      </c>
      <c r="B66" s="23" t="s">
        <v>95</v>
      </c>
      <c r="C66" s="26">
        <f t="shared" si="14"/>
        <v>346</v>
      </c>
      <c r="D66" s="26">
        <f t="shared" si="15"/>
        <v>0</v>
      </c>
      <c r="E66" s="10"/>
      <c r="F66" s="10">
        <v>0</v>
      </c>
      <c r="G66" s="10">
        <v>0</v>
      </c>
      <c r="H66" s="10"/>
      <c r="I66" s="26">
        <f t="shared" si="16"/>
        <v>346</v>
      </c>
      <c r="J66" s="26">
        <v>326</v>
      </c>
      <c r="K66" s="26">
        <v>20</v>
      </c>
      <c r="L66" s="10"/>
      <c r="M66" s="28"/>
      <c r="N66" s="44">
        <f t="shared" si="2"/>
        <v>0</v>
      </c>
    </row>
    <row r="67" spans="1:14">
      <c r="A67" s="22" t="s">
        <v>96</v>
      </c>
      <c r="B67" s="23" t="s">
        <v>97</v>
      </c>
      <c r="C67" s="26">
        <f t="shared" si="14"/>
        <v>223</v>
      </c>
      <c r="D67" s="26">
        <f t="shared" si="15"/>
        <v>0</v>
      </c>
      <c r="E67" s="10"/>
      <c r="F67" s="10">
        <v>0</v>
      </c>
      <c r="G67" s="10">
        <v>0</v>
      </c>
      <c r="H67" s="10"/>
      <c r="I67" s="26">
        <f t="shared" si="16"/>
        <v>223</v>
      </c>
      <c r="J67" s="26">
        <v>203</v>
      </c>
      <c r="K67" s="26">
        <v>20</v>
      </c>
      <c r="L67" s="10"/>
      <c r="M67" s="28"/>
      <c r="N67" s="44">
        <f t="shared" si="2"/>
        <v>0</v>
      </c>
    </row>
    <row r="68" spans="1:14">
      <c r="A68" s="16"/>
      <c r="B68" s="6" t="s">
        <v>98</v>
      </c>
      <c r="C68" s="7">
        <f>SUM(C69:C83)-C69</f>
        <v>5279</v>
      </c>
      <c r="D68" s="7">
        <f t="shared" ref="D68:M68" si="17">SUM(D69:D83)-D69</f>
        <v>137</v>
      </c>
      <c r="E68" s="7">
        <f t="shared" si="17"/>
        <v>0</v>
      </c>
      <c r="F68" s="7">
        <f t="shared" si="17"/>
        <v>100</v>
      </c>
      <c r="G68" s="7">
        <f t="shared" si="17"/>
        <v>20</v>
      </c>
      <c r="H68" s="7">
        <f t="shared" si="17"/>
        <v>17</v>
      </c>
      <c r="I68" s="7">
        <f t="shared" si="17"/>
        <v>5130</v>
      </c>
      <c r="J68" s="7">
        <f t="shared" si="17"/>
        <v>4793</v>
      </c>
      <c r="K68" s="7">
        <f t="shared" si="17"/>
        <v>230</v>
      </c>
      <c r="L68" s="7">
        <f t="shared" si="17"/>
        <v>107</v>
      </c>
      <c r="M68" s="7">
        <f t="shared" si="17"/>
        <v>12</v>
      </c>
      <c r="N68" s="44">
        <f t="shared" si="2"/>
        <v>0</v>
      </c>
    </row>
    <row r="69" spans="1:14">
      <c r="A69" s="22" t="s">
        <v>99</v>
      </c>
      <c r="B69" s="19" t="s">
        <v>100</v>
      </c>
      <c r="C69" s="20">
        <f>SUM(C70:C74)</f>
        <v>3032</v>
      </c>
      <c r="D69" s="20">
        <f t="shared" ref="D69:M69" si="18">SUM(D70:D74)</f>
        <v>137</v>
      </c>
      <c r="E69" s="20">
        <f t="shared" si="18"/>
        <v>0</v>
      </c>
      <c r="F69" s="20">
        <f t="shared" si="18"/>
        <v>100</v>
      </c>
      <c r="G69" s="20">
        <f t="shared" si="18"/>
        <v>20</v>
      </c>
      <c r="H69" s="20">
        <f t="shared" si="18"/>
        <v>17</v>
      </c>
      <c r="I69" s="20">
        <f t="shared" si="18"/>
        <v>2883</v>
      </c>
      <c r="J69" s="20">
        <f t="shared" si="18"/>
        <v>2727</v>
      </c>
      <c r="K69" s="20">
        <f t="shared" si="18"/>
        <v>80</v>
      </c>
      <c r="L69" s="20">
        <f t="shared" si="18"/>
        <v>76</v>
      </c>
      <c r="M69" s="20">
        <f t="shared" si="18"/>
        <v>12</v>
      </c>
      <c r="N69" s="44">
        <f t="shared" si="2"/>
        <v>0</v>
      </c>
    </row>
    <row r="70" spans="1:14">
      <c r="A70" s="21"/>
      <c r="B70" s="12" t="s">
        <v>61</v>
      </c>
      <c r="C70" s="26">
        <f t="shared" ref="C70:C83" si="19">D70+I70+M70</f>
        <v>2811</v>
      </c>
      <c r="D70" s="26">
        <f t="shared" ref="D70:D83" si="20">E70+F70+G70+H70</f>
        <v>137</v>
      </c>
      <c r="E70" s="10"/>
      <c r="F70" s="10">
        <v>100</v>
      </c>
      <c r="G70" s="10">
        <v>20</v>
      </c>
      <c r="H70" s="10">
        <v>17</v>
      </c>
      <c r="I70" s="26">
        <f t="shared" ref="I70:I83" si="21">J70+K70+L70</f>
        <v>2662</v>
      </c>
      <c r="J70" s="26">
        <v>2546</v>
      </c>
      <c r="K70" s="26">
        <v>40</v>
      </c>
      <c r="L70" s="26">
        <v>76</v>
      </c>
      <c r="M70" s="26">
        <v>12</v>
      </c>
      <c r="N70" s="44">
        <f t="shared" si="2"/>
        <v>0</v>
      </c>
    </row>
    <row r="71" spans="1:14">
      <c r="A71" s="22" t="s">
        <v>101</v>
      </c>
      <c r="B71" s="23" t="s">
        <v>102</v>
      </c>
      <c r="C71" s="26">
        <f t="shared" si="19"/>
        <v>85</v>
      </c>
      <c r="D71" s="26">
        <f t="shared" si="20"/>
        <v>0</v>
      </c>
      <c r="E71" s="10"/>
      <c r="F71" s="10">
        <v>0</v>
      </c>
      <c r="G71" s="10">
        <v>0</v>
      </c>
      <c r="H71" s="10"/>
      <c r="I71" s="26">
        <f t="shared" si="21"/>
        <v>85</v>
      </c>
      <c r="J71" s="26">
        <v>75</v>
      </c>
      <c r="K71" s="26">
        <v>10</v>
      </c>
      <c r="L71" s="10"/>
      <c r="M71" s="28"/>
      <c r="N71" s="44">
        <f t="shared" si="2"/>
        <v>0</v>
      </c>
    </row>
    <row r="72" spans="1:14">
      <c r="A72" s="22" t="s">
        <v>103</v>
      </c>
      <c r="B72" s="23" t="s">
        <v>104</v>
      </c>
      <c r="C72" s="26">
        <f t="shared" si="19"/>
        <v>30</v>
      </c>
      <c r="D72" s="26">
        <f t="shared" si="20"/>
        <v>0</v>
      </c>
      <c r="E72" s="10"/>
      <c r="F72" s="10">
        <v>0</v>
      </c>
      <c r="G72" s="10">
        <v>0</v>
      </c>
      <c r="H72" s="10"/>
      <c r="I72" s="26">
        <f t="shared" si="21"/>
        <v>30</v>
      </c>
      <c r="J72" s="26">
        <v>20</v>
      </c>
      <c r="K72" s="26">
        <v>10</v>
      </c>
      <c r="L72" s="10"/>
      <c r="M72" s="28"/>
      <c r="N72" s="44">
        <f t="shared" si="2"/>
        <v>0</v>
      </c>
    </row>
    <row r="73" spans="1:14">
      <c r="A73" s="22" t="s">
        <v>105</v>
      </c>
      <c r="B73" s="23" t="s">
        <v>106</v>
      </c>
      <c r="C73" s="26">
        <f t="shared" si="19"/>
        <v>30</v>
      </c>
      <c r="D73" s="26">
        <f t="shared" si="20"/>
        <v>0</v>
      </c>
      <c r="E73" s="10"/>
      <c r="F73" s="10">
        <v>0</v>
      </c>
      <c r="G73" s="10">
        <v>0</v>
      </c>
      <c r="H73" s="10"/>
      <c r="I73" s="26">
        <f t="shared" si="21"/>
        <v>30</v>
      </c>
      <c r="J73" s="26">
        <v>20</v>
      </c>
      <c r="K73" s="26">
        <v>10</v>
      </c>
      <c r="L73" s="10"/>
      <c r="M73" s="28"/>
      <c r="N73" s="44">
        <f t="shared" ref="N73:N136" si="22">I73-J73-K73-L73</f>
        <v>0</v>
      </c>
    </row>
    <row r="74" spans="1:14">
      <c r="A74" s="22" t="s">
        <v>107</v>
      </c>
      <c r="B74" s="23" t="s">
        <v>108</v>
      </c>
      <c r="C74" s="26">
        <f t="shared" si="19"/>
        <v>76</v>
      </c>
      <c r="D74" s="26">
        <f t="shared" si="20"/>
        <v>0</v>
      </c>
      <c r="E74" s="10"/>
      <c r="F74" s="10">
        <v>0</v>
      </c>
      <c r="G74" s="10">
        <v>0</v>
      </c>
      <c r="H74" s="10"/>
      <c r="I74" s="26">
        <f t="shared" si="21"/>
        <v>76</v>
      </c>
      <c r="J74" s="26">
        <v>66</v>
      </c>
      <c r="K74" s="26">
        <v>10</v>
      </c>
      <c r="L74" s="10"/>
      <c r="M74" s="28"/>
      <c r="N74" s="44">
        <f t="shared" si="22"/>
        <v>0</v>
      </c>
    </row>
    <row r="75" spans="1:14">
      <c r="A75" s="22" t="s">
        <v>109</v>
      </c>
      <c r="B75" s="23" t="s">
        <v>110</v>
      </c>
      <c r="C75" s="26">
        <f t="shared" si="19"/>
        <v>287</v>
      </c>
      <c r="D75" s="26">
        <f t="shared" si="20"/>
        <v>0</v>
      </c>
      <c r="E75" s="10"/>
      <c r="F75" s="10">
        <v>0</v>
      </c>
      <c r="G75" s="10">
        <v>0</v>
      </c>
      <c r="H75" s="10"/>
      <c r="I75" s="26">
        <f t="shared" si="21"/>
        <v>287</v>
      </c>
      <c r="J75" s="26">
        <v>265</v>
      </c>
      <c r="K75" s="26">
        <v>20</v>
      </c>
      <c r="L75" s="10">
        <v>2</v>
      </c>
      <c r="M75" s="28"/>
      <c r="N75" s="44">
        <f t="shared" si="22"/>
        <v>0</v>
      </c>
    </row>
    <row r="76" spans="1:14">
      <c r="A76" s="22" t="s">
        <v>111</v>
      </c>
      <c r="B76" s="23" t="s">
        <v>112</v>
      </c>
      <c r="C76" s="26">
        <f t="shared" si="19"/>
        <v>581</v>
      </c>
      <c r="D76" s="26">
        <f t="shared" si="20"/>
        <v>0</v>
      </c>
      <c r="E76" s="10"/>
      <c r="F76" s="10">
        <v>0</v>
      </c>
      <c r="G76" s="10">
        <v>0</v>
      </c>
      <c r="H76" s="10"/>
      <c r="I76" s="26">
        <f t="shared" si="21"/>
        <v>581</v>
      </c>
      <c r="J76" s="26">
        <v>561</v>
      </c>
      <c r="K76" s="26">
        <v>20</v>
      </c>
      <c r="L76" s="10"/>
      <c r="M76" s="28"/>
      <c r="N76" s="44">
        <f t="shared" si="22"/>
        <v>0</v>
      </c>
    </row>
    <row r="77" spans="1:14">
      <c r="A77" s="22" t="s">
        <v>113</v>
      </c>
      <c r="B77" s="23" t="s">
        <v>114</v>
      </c>
      <c r="C77" s="26">
        <f t="shared" si="19"/>
        <v>240</v>
      </c>
      <c r="D77" s="26">
        <f t="shared" si="20"/>
        <v>0</v>
      </c>
      <c r="E77" s="10"/>
      <c r="F77" s="10">
        <v>0</v>
      </c>
      <c r="G77" s="10">
        <v>0</v>
      </c>
      <c r="H77" s="10"/>
      <c r="I77" s="26">
        <f t="shared" si="21"/>
        <v>240</v>
      </c>
      <c r="J77" s="26">
        <v>217</v>
      </c>
      <c r="K77" s="26">
        <v>20</v>
      </c>
      <c r="L77" s="10">
        <v>3</v>
      </c>
      <c r="M77" s="28"/>
      <c r="N77" s="44">
        <f t="shared" si="22"/>
        <v>0</v>
      </c>
    </row>
    <row r="78" spans="1:14">
      <c r="A78" s="22" t="s">
        <v>115</v>
      </c>
      <c r="B78" s="23" t="s">
        <v>116</v>
      </c>
      <c r="C78" s="26">
        <f t="shared" si="19"/>
        <v>229</v>
      </c>
      <c r="D78" s="26">
        <f t="shared" si="20"/>
        <v>0</v>
      </c>
      <c r="E78" s="10"/>
      <c r="F78" s="10">
        <v>0</v>
      </c>
      <c r="G78" s="10">
        <v>0</v>
      </c>
      <c r="H78" s="10"/>
      <c r="I78" s="26">
        <f t="shared" si="21"/>
        <v>229</v>
      </c>
      <c r="J78" s="26">
        <v>190</v>
      </c>
      <c r="K78" s="26">
        <v>20</v>
      </c>
      <c r="L78" s="10">
        <v>19</v>
      </c>
      <c r="M78" s="28"/>
      <c r="N78" s="44">
        <f t="shared" si="22"/>
        <v>0</v>
      </c>
    </row>
    <row r="79" spans="1:14">
      <c r="A79" s="22" t="s">
        <v>117</v>
      </c>
      <c r="B79" s="23" t="s">
        <v>118</v>
      </c>
      <c r="C79" s="26">
        <f t="shared" si="19"/>
        <v>187</v>
      </c>
      <c r="D79" s="26">
        <f t="shared" si="20"/>
        <v>0</v>
      </c>
      <c r="E79" s="10"/>
      <c r="F79" s="10">
        <v>0</v>
      </c>
      <c r="G79" s="10">
        <v>0</v>
      </c>
      <c r="H79" s="10"/>
      <c r="I79" s="26">
        <f t="shared" si="21"/>
        <v>187</v>
      </c>
      <c r="J79" s="26">
        <v>177</v>
      </c>
      <c r="K79" s="26">
        <v>10</v>
      </c>
      <c r="L79" s="10"/>
      <c r="M79" s="28"/>
      <c r="N79" s="44">
        <f t="shared" si="22"/>
        <v>0</v>
      </c>
    </row>
    <row r="80" spans="1:14">
      <c r="A80" s="22" t="s">
        <v>119</v>
      </c>
      <c r="B80" s="23" t="s">
        <v>120</v>
      </c>
      <c r="C80" s="26">
        <f t="shared" si="19"/>
        <v>218</v>
      </c>
      <c r="D80" s="26">
        <f t="shared" si="20"/>
        <v>0</v>
      </c>
      <c r="E80" s="10"/>
      <c r="F80" s="10">
        <v>0</v>
      </c>
      <c r="G80" s="10">
        <v>0</v>
      </c>
      <c r="H80" s="10"/>
      <c r="I80" s="26">
        <f t="shared" si="21"/>
        <v>218</v>
      </c>
      <c r="J80" s="26">
        <v>193</v>
      </c>
      <c r="K80" s="26">
        <v>20</v>
      </c>
      <c r="L80" s="10">
        <v>5</v>
      </c>
      <c r="M80" s="28"/>
      <c r="N80" s="44">
        <f t="shared" si="22"/>
        <v>0</v>
      </c>
    </row>
    <row r="81" spans="1:14">
      <c r="A81" s="22" t="s">
        <v>121</v>
      </c>
      <c r="B81" s="23" t="s">
        <v>122</v>
      </c>
      <c r="C81" s="26">
        <f t="shared" si="19"/>
        <v>128</v>
      </c>
      <c r="D81" s="26">
        <f t="shared" si="20"/>
        <v>0</v>
      </c>
      <c r="E81" s="10"/>
      <c r="F81" s="10">
        <v>0</v>
      </c>
      <c r="G81" s="10">
        <v>0</v>
      </c>
      <c r="H81" s="10"/>
      <c r="I81" s="26">
        <f t="shared" si="21"/>
        <v>128</v>
      </c>
      <c r="J81" s="26">
        <v>118</v>
      </c>
      <c r="K81" s="26">
        <v>10</v>
      </c>
      <c r="L81" s="10"/>
      <c r="M81" s="28"/>
      <c r="N81" s="44">
        <f t="shared" si="22"/>
        <v>0</v>
      </c>
    </row>
    <row r="82" spans="1:14">
      <c r="A82" s="22" t="s">
        <v>123</v>
      </c>
      <c r="B82" s="23" t="s">
        <v>124</v>
      </c>
      <c r="C82" s="26">
        <f t="shared" si="19"/>
        <v>217</v>
      </c>
      <c r="D82" s="26">
        <f t="shared" si="20"/>
        <v>0</v>
      </c>
      <c r="E82" s="10"/>
      <c r="F82" s="10">
        <v>0</v>
      </c>
      <c r="G82" s="10">
        <v>0</v>
      </c>
      <c r="H82" s="10"/>
      <c r="I82" s="26">
        <f t="shared" si="21"/>
        <v>217</v>
      </c>
      <c r="J82" s="26">
        <v>195</v>
      </c>
      <c r="K82" s="26">
        <v>20</v>
      </c>
      <c r="L82" s="10">
        <v>2</v>
      </c>
      <c r="M82" s="28"/>
      <c r="N82" s="44">
        <f t="shared" si="22"/>
        <v>0</v>
      </c>
    </row>
    <row r="83" spans="1:14">
      <c r="A83" s="22" t="s">
        <v>125</v>
      </c>
      <c r="B83" s="23" t="s">
        <v>126</v>
      </c>
      <c r="C83" s="26">
        <f t="shared" si="19"/>
        <v>160</v>
      </c>
      <c r="D83" s="26">
        <f t="shared" si="20"/>
        <v>0</v>
      </c>
      <c r="E83" s="10"/>
      <c r="F83" s="10">
        <v>0</v>
      </c>
      <c r="G83" s="10">
        <v>0</v>
      </c>
      <c r="H83" s="10"/>
      <c r="I83" s="26">
        <f t="shared" si="21"/>
        <v>160</v>
      </c>
      <c r="J83" s="26">
        <v>150</v>
      </c>
      <c r="K83" s="26">
        <v>10</v>
      </c>
      <c r="L83" s="10"/>
      <c r="M83" s="28"/>
      <c r="N83" s="44">
        <f t="shared" si="22"/>
        <v>0</v>
      </c>
    </row>
    <row r="84" spans="1:14">
      <c r="A84" s="16"/>
      <c r="B84" s="6" t="s">
        <v>127</v>
      </c>
      <c r="C84" s="7">
        <f>SUM(C85:C92)-C86</f>
        <v>2910</v>
      </c>
      <c r="D84" s="7">
        <f t="shared" ref="D84:M84" si="23">SUM(D85:D92)-D86</f>
        <v>415</v>
      </c>
      <c r="E84" s="7">
        <f t="shared" si="23"/>
        <v>0</v>
      </c>
      <c r="F84" s="7">
        <f t="shared" si="23"/>
        <v>200</v>
      </c>
      <c r="G84" s="7">
        <f t="shared" si="23"/>
        <v>30</v>
      </c>
      <c r="H84" s="7">
        <f t="shared" si="23"/>
        <v>185</v>
      </c>
      <c r="I84" s="7">
        <f t="shared" si="23"/>
        <v>2471</v>
      </c>
      <c r="J84" s="7">
        <f t="shared" si="23"/>
        <v>2201</v>
      </c>
      <c r="K84" s="7">
        <f t="shared" si="23"/>
        <v>110</v>
      </c>
      <c r="L84" s="7">
        <f t="shared" si="23"/>
        <v>160</v>
      </c>
      <c r="M84" s="7">
        <f t="shared" si="23"/>
        <v>24</v>
      </c>
      <c r="N84" s="44">
        <f t="shared" si="22"/>
        <v>0</v>
      </c>
    </row>
    <row r="85" spans="1:14">
      <c r="A85" s="22" t="s">
        <v>128</v>
      </c>
      <c r="B85" s="19" t="s">
        <v>129</v>
      </c>
      <c r="C85" s="20">
        <f>SUM(C86)</f>
        <v>1672</v>
      </c>
      <c r="D85" s="20">
        <f t="shared" ref="D85:M85" si="24">SUM(D86)</f>
        <v>415</v>
      </c>
      <c r="E85" s="20">
        <f t="shared" si="24"/>
        <v>0</v>
      </c>
      <c r="F85" s="20">
        <f t="shared" si="24"/>
        <v>200</v>
      </c>
      <c r="G85" s="20">
        <f t="shared" si="24"/>
        <v>30</v>
      </c>
      <c r="H85" s="20">
        <f t="shared" si="24"/>
        <v>185</v>
      </c>
      <c r="I85" s="20">
        <f t="shared" si="24"/>
        <v>1233</v>
      </c>
      <c r="J85" s="20">
        <f t="shared" si="24"/>
        <v>1091</v>
      </c>
      <c r="K85" s="20">
        <f t="shared" si="24"/>
        <v>20</v>
      </c>
      <c r="L85" s="20">
        <f t="shared" si="24"/>
        <v>122</v>
      </c>
      <c r="M85" s="20">
        <f t="shared" si="24"/>
        <v>24</v>
      </c>
      <c r="N85" s="44">
        <f t="shared" si="22"/>
        <v>0</v>
      </c>
    </row>
    <row r="86" spans="1:14">
      <c r="A86" s="21"/>
      <c r="B86" s="12" t="s">
        <v>61</v>
      </c>
      <c r="C86" s="26">
        <f t="shared" ref="C86:C92" si="25">D86+I86+M86</f>
        <v>1672</v>
      </c>
      <c r="D86" s="26">
        <f t="shared" ref="D86:D92" si="26">E86+F86+G86+H86</f>
        <v>415</v>
      </c>
      <c r="E86" s="26">
        <v>0</v>
      </c>
      <c r="F86" s="26">
        <v>200</v>
      </c>
      <c r="G86" s="26">
        <v>30</v>
      </c>
      <c r="H86" s="26">
        <v>185</v>
      </c>
      <c r="I86" s="26">
        <f t="shared" ref="I86:I92" si="27">J86+K86+L86</f>
        <v>1233</v>
      </c>
      <c r="J86" s="26">
        <v>1091</v>
      </c>
      <c r="K86" s="26">
        <v>20</v>
      </c>
      <c r="L86" s="26">
        <v>122</v>
      </c>
      <c r="M86" s="26">
        <v>24</v>
      </c>
      <c r="N86" s="44">
        <f t="shared" si="22"/>
        <v>0</v>
      </c>
    </row>
    <row r="87" spans="1:14">
      <c r="A87" s="22" t="s">
        <v>130</v>
      </c>
      <c r="B87" s="23" t="s">
        <v>131</v>
      </c>
      <c r="C87" s="26">
        <f t="shared" si="25"/>
        <v>81</v>
      </c>
      <c r="D87" s="26">
        <f t="shared" si="26"/>
        <v>0</v>
      </c>
      <c r="E87" s="10"/>
      <c r="F87" s="10">
        <v>0</v>
      </c>
      <c r="G87" s="10">
        <v>0</v>
      </c>
      <c r="H87" s="10"/>
      <c r="I87" s="26">
        <f t="shared" si="27"/>
        <v>81</v>
      </c>
      <c r="J87" s="26">
        <v>71</v>
      </c>
      <c r="K87" s="26">
        <v>10</v>
      </c>
      <c r="L87" s="10"/>
      <c r="M87" s="28"/>
      <c r="N87" s="44">
        <f t="shared" si="22"/>
        <v>0</v>
      </c>
    </row>
    <row r="88" spans="1:14">
      <c r="A88" s="22" t="s">
        <v>132</v>
      </c>
      <c r="B88" s="23" t="s">
        <v>133</v>
      </c>
      <c r="C88" s="26">
        <f t="shared" si="25"/>
        <v>421</v>
      </c>
      <c r="D88" s="26">
        <f t="shared" si="26"/>
        <v>0</v>
      </c>
      <c r="E88" s="10"/>
      <c r="F88" s="10">
        <v>0</v>
      </c>
      <c r="G88" s="10">
        <v>0</v>
      </c>
      <c r="H88" s="10"/>
      <c r="I88" s="26">
        <f t="shared" si="27"/>
        <v>421</v>
      </c>
      <c r="J88" s="26">
        <v>386</v>
      </c>
      <c r="K88" s="26">
        <v>20</v>
      </c>
      <c r="L88" s="10">
        <v>15</v>
      </c>
      <c r="M88" s="28"/>
      <c r="N88" s="44">
        <f t="shared" si="22"/>
        <v>0</v>
      </c>
    </row>
    <row r="89" spans="1:14">
      <c r="A89" s="22" t="s">
        <v>134</v>
      </c>
      <c r="B89" s="23" t="s">
        <v>135</v>
      </c>
      <c r="C89" s="26">
        <f t="shared" si="25"/>
        <v>124</v>
      </c>
      <c r="D89" s="26">
        <f t="shared" si="26"/>
        <v>0</v>
      </c>
      <c r="E89" s="10"/>
      <c r="F89" s="10">
        <v>0</v>
      </c>
      <c r="G89" s="10">
        <v>0</v>
      </c>
      <c r="H89" s="10"/>
      <c r="I89" s="26">
        <f t="shared" si="27"/>
        <v>124</v>
      </c>
      <c r="J89" s="26">
        <v>114</v>
      </c>
      <c r="K89" s="26">
        <v>10</v>
      </c>
      <c r="L89" s="10"/>
      <c r="M89" s="28"/>
      <c r="N89" s="44">
        <f t="shared" si="22"/>
        <v>0</v>
      </c>
    </row>
    <row r="90" spans="1:14">
      <c r="A90" s="22" t="s">
        <v>136</v>
      </c>
      <c r="B90" s="23" t="s">
        <v>137</v>
      </c>
      <c r="C90" s="26">
        <f t="shared" si="25"/>
        <v>227</v>
      </c>
      <c r="D90" s="26">
        <f t="shared" si="26"/>
        <v>0</v>
      </c>
      <c r="E90" s="10"/>
      <c r="F90" s="10">
        <v>0</v>
      </c>
      <c r="G90" s="10">
        <v>0</v>
      </c>
      <c r="H90" s="10"/>
      <c r="I90" s="26">
        <f t="shared" si="27"/>
        <v>227</v>
      </c>
      <c r="J90" s="26">
        <v>188</v>
      </c>
      <c r="K90" s="26">
        <v>20</v>
      </c>
      <c r="L90" s="10">
        <v>19</v>
      </c>
      <c r="M90" s="28"/>
      <c r="N90" s="44">
        <f t="shared" si="22"/>
        <v>0</v>
      </c>
    </row>
    <row r="91" spans="1:14">
      <c r="A91" s="22" t="s">
        <v>138</v>
      </c>
      <c r="B91" s="23" t="s">
        <v>139</v>
      </c>
      <c r="C91" s="26">
        <f t="shared" si="25"/>
        <v>279</v>
      </c>
      <c r="D91" s="26">
        <f t="shared" si="26"/>
        <v>0</v>
      </c>
      <c r="E91" s="10"/>
      <c r="F91" s="10">
        <v>0</v>
      </c>
      <c r="G91" s="10">
        <v>0</v>
      </c>
      <c r="H91" s="10"/>
      <c r="I91" s="26">
        <f t="shared" si="27"/>
        <v>279</v>
      </c>
      <c r="J91" s="26">
        <v>259</v>
      </c>
      <c r="K91" s="26">
        <v>20</v>
      </c>
      <c r="L91" s="10"/>
      <c r="M91" s="28"/>
      <c r="N91" s="44">
        <f t="shared" si="22"/>
        <v>0</v>
      </c>
    </row>
    <row r="92" spans="1:14">
      <c r="A92" s="22" t="s">
        <v>140</v>
      </c>
      <c r="B92" s="23" t="s">
        <v>141</v>
      </c>
      <c r="C92" s="26">
        <f t="shared" si="25"/>
        <v>106</v>
      </c>
      <c r="D92" s="26">
        <f t="shared" si="26"/>
        <v>0</v>
      </c>
      <c r="E92" s="10"/>
      <c r="F92" s="10">
        <v>0</v>
      </c>
      <c r="G92" s="10">
        <v>0</v>
      </c>
      <c r="H92" s="10"/>
      <c r="I92" s="26">
        <f t="shared" si="27"/>
        <v>106</v>
      </c>
      <c r="J92" s="26">
        <v>92</v>
      </c>
      <c r="K92" s="26">
        <v>10</v>
      </c>
      <c r="L92" s="10">
        <v>4</v>
      </c>
      <c r="M92" s="38"/>
      <c r="N92" s="44">
        <f t="shared" si="22"/>
        <v>0</v>
      </c>
    </row>
    <row r="93" spans="1:14">
      <c r="A93" s="16"/>
      <c r="B93" s="6" t="s">
        <v>142</v>
      </c>
      <c r="C93" s="7">
        <f>SUM(C94:C102)-C94</f>
        <v>1603</v>
      </c>
      <c r="D93" s="7">
        <f t="shared" ref="D93:M93" si="28">SUM(D94:D102)-D94</f>
        <v>238</v>
      </c>
      <c r="E93" s="7">
        <f t="shared" si="28"/>
        <v>0</v>
      </c>
      <c r="F93" s="7">
        <f t="shared" si="28"/>
        <v>200</v>
      </c>
      <c r="G93" s="7">
        <f t="shared" si="28"/>
        <v>20</v>
      </c>
      <c r="H93" s="7">
        <f t="shared" si="28"/>
        <v>18</v>
      </c>
      <c r="I93" s="7">
        <f>SUM(I94:I102)-I94</f>
        <v>1353</v>
      </c>
      <c r="J93" s="7">
        <f t="shared" si="28"/>
        <v>1232</v>
      </c>
      <c r="K93" s="7">
        <f t="shared" si="28"/>
        <v>100</v>
      </c>
      <c r="L93" s="7">
        <f t="shared" si="28"/>
        <v>21</v>
      </c>
      <c r="M93" s="7">
        <f t="shared" si="28"/>
        <v>12</v>
      </c>
      <c r="N93" s="44">
        <f t="shared" si="22"/>
        <v>0</v>
      </c>
    </row>
    <row r="94" spans="1:14">
      <c r="A94" s="22" t="s">
        <v>143</v>
      </c>
      <c r="B94" s="19" t="s">
        <v>144</v>
      </c>
      <c r="C94" s="20">
        <f>SUM(C95:C102)</f>
        <v>1603</v>
      </c>
      <c r="D94" s="20">
        <f t="shared" ref="D94:H94" si="29">SUM(D95:D102)</f>
        <v>238</v>
      </c>
      <c r="E94" s="20">
        <f t="shared" si="29"/>
        <v>0</v>
      </c>
      <c r="F94" s="20">
        <f t="shared" si="29"/>
        <v>200</v>
      </c>
      <c r="G94" s="20">
        <f t="shared" si="29"/>
        <v>20</v>
      </c>
      <c r="H94" s="20">
        <f t="shared" si="29"/>
        <v>18</v>
      </c>
      <c r="I94" s="20">
        <f>SUM(I95:I96)</f>
        <v>531</v>
      </c>
      <c r="J94" s="20">
        <f t="shared" ref="J94:M94" si="30">SUM(J95:J96)</f>
        <v>501</v>
      </c>
      <c r="K94" s="20">
        <f t="shared" si="30"/>
        <v>30</v>
      </c>
      <c r="L94" s="20">
        <f t="shared" si="30"/>
        <v>0</v>
      </c>
      <c r="M94" s="20">
        <f t="shared" si="30"/>
        <v>12</v>
      </c>
      <c r="N94" s="44">
        <f t="shared" si="22"/>
        <v>0</v>
      </c>
    </row>
    <row r="95" spans="1:14">
      <c r="A95" s="8"/>
      <c r="B95" s="12" t="s">
        <v>61</v>
      </c>
      <c r="C95" s="26">
        <f t="shared" ref="C95:C102" si="31">D95+I95+M95</f>
        <v>751</v>
      </c>
      <c r="D95" s="26">
        <f t="shared" ref="D95:D102" si="32">E95+F95+G95+H95</f>
        <v>238</v>
      </c>
      <c r="E95" s="10"/>
      <c r="F95" s="10">
        <v>200</v>
      </c>
      <c r="G95" s="10">
        <v>20</v>
      </c>
      <c r="H95" s="10">
        <v>18</v>
      </c>
      <c r="I95" s="26">
        <f t="shared" ref="I95:I102" si="33">J95+K95+L95</f>
        <v>501</v>
      </c>
      <c r="J95" s="26">
        <v>481</v>
      </c>
      <c r="K95" s="26">
        <v>20</v>
      </c>
      <c r="L95" s="26">
        <v>0</v>
      </c>
      <c r="M95" s="26">
        <v>12</v>
      </c>
      <c r="N95" s="44">
        <f t="shared" si="22"/>
        <v>0</v>
      </c>
    </row>
    <row r="96" spans="1:14">
      <c r="A96" s="29" t="s">
        <v>145</v>
      </c>
      <c r="B96" s="12" t="s">
        <v>146</v>
      </c>
      <c r="C96" s="26">
        <f t="shared" si="31"/>
        <v>30</v>
      </c>
      <c r="D96" s="26">
        <f t="shared" si="32"/>
        <v>0</v>
      </c>
      <c r="E96" s="10"/>
      <c r="F96" s="10">
        <v>0</v>
      </c>
      <c r="G96" s="10">
        <v>0</v>
      </c>
      <c r="H96" s="10"/>
      <c r="I96" s="26">
        <f t="shared" si="33"/>
        <v>30</v>
      </c>
      <c r="J96" s="26">
        <v>20</v>
      </c>
      <c r="K96" s="26">
        <v>10</v>
      </c>
      <c r="L96" s="10"/>
      <c r="M96" s="10"/>
      <c r="N96" s="44">
        <f t="shared" si="22"/>
        <v>0</v>
      </c>
    </row>
    <row r="97" spans="1:14">
      <c r="A97" s="22" t="s">
        <v>147</v>
      </c>
      <c r="B97" s="23" t="s">
        <v>148</v>
      </c>
      <c r="C97" s="26">
        <f t="shared" si="31"/>
        <v>266</v>
      </c>
      <c r="D97" s="26">
        <f t="shared" si="32"/>
        <v>0</v>
      </c>
      <c r="E97" s="10"/>
      <c r="F97" s="10">
        <v>0</v>
      </c>
      <c r="G97" s="10">
        <v>0</v>
      </c>
      <c r="H97" s="10"/>
      <c r="I97" s="26">
        <f t="shared" si="33"/>
        <v>266</v>
      </c>
      <c r="J97" s="26">
        <v>246</v>
      </c>
      <c r="K97" s="26">
        <v>20</v>
      </c>
      <c r="L97" s="10"/>
      <c r="M97" s="28"/>
      <c r="N97" s="44">
        <f t="shared" si="22"/>
        <v>0</v>
      </c>
    </row>
    <row r="98" spans="1:14">
      <c r="A98" s="22" t="s">
        <v>149</v>
      </c>
      <c r="B98" s="23" t="s">
        <v>150</v>
      </c>
      <c r="C98" s="26">
        <f t="shared" si="31"/>
        <v>178</v>
      </c>
      <c r="D98" s="26">
        <f t="shared" si="32"/>
        <v>0</v>
      </c>
      <c r="E98" s="10"/>
      <c r="F98" s="10">
        <v>0</v>
      </c>
      <c r="G98" s="10">
        <v>0</v>
      </c>
      <c r="H98" s="10"/>
      <c r="I98" s="26">
        <f t="shared" si="33"/>
        <v>178</v>
      </c>
      <c r="J98" s="26">
        <v>168</v>
      </c>
      <c r="K98" s="26">
        <v>10</v>
      </c>
      <c r="L98" s="10"/>
      <c r="M98" s="28"/>
      <c r="N98" s="44">
        <f t="shared" si="22"/>
        <v>0</v>
      </c>
    </row>
    <row r="99" spans="1:14">
      <c r="A99" s="22" t="s">
        <v>151</v>
      </c>
      <c r="B99" s="23" t="s">
        <v>152</v>
      </c>
      <c r="C99" s="26">
        <f t="shared" si="31"/>
        <v>127</v>
      </c>
      <c r="D99" s="26">
        <f t="shared" si="32"/>
        <v>0</v>
      </c>
      <c r="E99" s="10"/>
      <c r="F99" s="10">
        <v>0</v>
      </c>
      <c r="G99" s="10">
        <v>0</v>
      </c>
      <c r="H99" s="10"/>
      <c r="I99" s="26">
        <f t="shared" si="33"/>
        <v>127</v>
      </c>
      <c r="J99" s="26">
        <v>110</v>
      </c>
      <c r="K99" s="26">
        <v>10</v>
      </c>
      <c r="L99" s="10">
        <v>7</v>
      </c>
      <c r="M99" s="28"/>
      <c r="N99" s="44">
        <f t="shared" si="22"/>
        <v>0</v>
      </c>
    </row>
    <row r="100" spans="1:14">
      <c r="A100" s="22" t="s">
        <v>153</v>
      </c>
      <c r="B100" s="30" t="s">
        <v>154</v>
      </c>
      <c r="C100" s="26">
        <f t="shared" si="31"/>
        <v>70</v>
      </c>
      <c r="D100" s="26">
        <f t="shared" si="32"/>
        <v>0</v>
      </c>
      <c r="E100" s="10"/>
      <c r="F100" s="10">
        <v>0</v>
      </c>
      <c r="G100" s="10">
        <v>0</v>
      </c>
      <c r="H100" s="10"/>
      <c r="I100" s="26">
        <f t="shared" si="33"/>
        <v>70</v>
      </c>
      <c r="J100" s="26">
        <v>60</v>
      </c>
      <c r="K100" s="26">
        <v>10</v>
      </c>
      <c r="L100" s="10"/>
      <c r="M100" s="38"/>
      <c r="N100" s="44">
        <f t="shared" si="22"/>
        <v>0</v>
      </c>
    </row>
    <row r="101" spans="1:14">
      <c r="A101" s="22" t="s">
        <v>155</v>
      </c>
      <c r="B101" s="23" t="s">
        <v>156</v>
      </c>
      <c r="C101" s="26">
        <f t="shared" si="31"/>
        <v>47</v>
      </c>
      <c r="D101" s="26">
        <f t="shared" si="32"/>
        <v>0</v>
      </c>
      <c r="E101" s="10"/>
      <c r="F101" s="10">
        <v>0</v>
      </c>
      <c r="G101" s="10">
        <v>0</v>
      </c>
      <c r="H101" s="10"/>
      <c r="I101" s="26">
        <f t="shared" si="33"/>
        <v>47</v>
      </c>
      <c r="J101" s="26">
        <v>37</v>
      </c>
      <c r="K101" s="26">
        <v>10</v>
      </c>
      <c r="L101" s="10"/>
      <c r="M101" s="28"/>
      <c r="N101" s="44">
        <f t="shared" si="22"/>
        <v>0</v>
      </c>
    </row>
    <row r="102" spans="1:14">
      <c r="A102" s="22" t="s">
        <v>157</v>
      </c>
      <c r="B102" s="23" t="s">
        <v>158</v>
      </c>
      <c r="C102" s="26">
        <f t="shared" si="31"/>
        <v>134</v>
      </c>
      <c r="D102" s="26">
        <f t="shared" si="32"/>
        <v>0</v>
      </c>
      <c r="E102" s="15"/>
      <c r="F102" s="15">
        <v>0</v>
      </c>
      <c r="G102" s="15">
        <v>0</v>
      </c>
      <c r="H102" s="15"/>
      <c r="I102" s="26">
        <f t="shared" si="33"/>
        <v>134</v>
      </c>
      <c r="J102" s="26">
        <v>110</v>
      </c>
      <c r="K102" s="26">
        <v>10</v>
      </c>
      <c r="L102" s="15">
        <v>14</v>
      </c>
      <c r="M102" s="28"/>
      <c r="N102" s="44">
        <f t="shared" si="22"/>
        <v>0</v>
      </c>
    </row>
    <row r="103" spans="1:14">
      <c r="A103" s="16"/>
      <c r="B103" s="6" t="s">
        <v>159</v>
      </c>
      <c r="C103" s="7">
        <f>SUM(C104:C108)-C104</f>
        <v>469</v>
      </c>
      <c r="D103" s="7">
        <f t="shared" ref="D103:M103" si="34">SUM(D104:D108)-D104</f>
        <v>0</v>
      </c>
      <c r="E103" s="7">
        <f t="shared" si="34"/>
        <v>0</v>
      </c>
      <c r="F103" s="7">
        <f t="shared" si="34"/>
        <v>0</v>
      </c>
      <c r="G103" s="7">
        <f t="shared" si="34"/>
        <v>0</v>
      </c>
      <c r="H103" s="7">
        <f t="shared" si="34"/>
        <v>0</v>
      </c>
      <c r="I103" s="7">
        <f t="shared" si="34"/>
        <v>469</v>
      </c>
      <c r="J103" s="7">
        <f t="shared" si="34"/>
        <v>429</v>
      </c>
      <c r="K103" s="7">
        <f t="shared" si="34"/>
        <v>40</v>
      </c>
      <c r="L103" s="7">
        <f t="shared" si="34"/>
        <v>0</v>
      </c>
      <c r="M103" s="7">
        <f t="shared" si="34"/>
        <v>0</v>
      </c>
      <c r="N103" s="44">
        <f t="shared" si="22"/>
        <v>0</v>
      </c>
    </row>
    <row r="104" spans="1:14">
      <c r="A104" s="22" t="s">
        <v>160</v>
      </c>
      <c r="B104" s="19" t="s">
        <v>161</v>
      </c>
      <c r="C104" s="20">
        <f>SUM(C105:C108)</f>
        <v>469</v>
      </c>
      <c r="D104" s="20">
        <f t="shared" ref="D104:H104" si="35">SUM(D105:D108)</f>
        <v>0</v>
      </c>
      <c r="E104" s="20">
        <f t="shared" si="35"/>
        <v>0</v>
      </c>
      <c r="F104" s="20">
        <f t="shared" si="35"/>
        <v>0</v>
      </c>
      <c r="G104" s="20">
        <f t="shared" si="35"/>
        <v>0</v>
      </c>
      <c r="H104" s="20">
        <f t="shared" si="35"/>
        <v>0</v>
      </c>
      <c r="I104" s="20">
        <f>SUM(I105)</f>
        <v>110</v>
      </c>
      <c r="J104" s="20">
        <f t="shared" ref="J104:M104" si="36">SUM(J105)</f>
        <v>100</v>
      </c>
      <c r="K104" s="20">
        <f t="shared" si="36"/>
        <v>10</v>
      </c>
      <c r="L104" s="20">
        <f t="shared" si="36"/>
        <v>0</v>
      </c>
      <c r="M104" s="20">
        <f t="shared" si="36"/>
        <v>0</v>
      </c>
      <c r="N104" s="44">
        <f t="shared" si="22"/>
        <v>0</v>
      </c>
    </row>
    <row r="105" spans="1:14">
      <c r="A105" s="8"/>
      <c r="B105" s="12" t="s">
        <v>61</v>
      </c>
      <c r="C105" s="26">
        <f t="shared" ref="C105:C108" si="37">D105+I105+M105</f>
        <v>110</v>
      </c>
      <c r="D105" s="26">
        <f t="shared" ref="D105:D108" si="38">E105+F105+G105+H105</f>
        <v>0</v>
      </c>
      <c r="E105" s="26">
        <v>0</v>
      </c>
      <c r="F105" s="26">
        <v>0</v>
      </c>
      <c r="G105" s="26">
        <v>0</v>
      </c>
      <c r="H105" s="26">
        <v>0</v>
      </c>
      <c r="I105" s="26">
        <f t="shared" ref="I105:I108" si="39">J105+K105+L105</f>
        <v>110</v>
      </c>
      <c r="J105" s="26">
        <v>100</v>
      </c>
      <c r="K105" s="26">
        <v>10</v>
      </c>
      <c r="L105" s="26">
        <v>0</v>
      </c>
      <c r="M105" s="26"/>
      <c r="N105" s="44">
        <f t="shared" si="22"/>
        <v>0</v>
      </c>
    </row>
    <row r="106" spans="1:14">
      <c r="A106" s="22" t="s">
        <v>162</v>
      </c>
      <c r="B106" s="23" t="s">
        <v>163</v>
      </c>
      <c r="C106" s="26">
        <f t="shared" si="37"/>
        <v>111</v>
      </c>
      <c r="D106" s="26">
        <f t="shared" si="38"/>
        <v>0</v>
      </c>
      <c r="E106" s="10"/>
      <c r="F106" s="10">
        <v>0</v>
      </c>
      <c r="G106" s="10">
        <v>0</v>
      </c>
      <c r="H106" s="10"/>
      <c r="I106" s="26">
        <f t="shared" si="39"/>
        <v>111</v>
      </c>
      <c r="J106" s="26">
        <v>101</v>
      </c>
      <c r="K106" s="26">
        <v>10</v>
      </c>
      <c r="L106" s="10"/>
      <c r="M106" s="28"/>
      <c r="N106" s="44">
        <f t="shared" si="22"/>
        <v>0</v>
      </c>
    </row>
    <row r="107" spans="1:14">
      <c r="A107" s="22" t="s">
        <v>164</v>
      </c>
      <c r="B107" s="23" t="s">
        <v>165</v>
      </c>
      <c r="C107" s="26">
        <f t="shared" si="37"/>
        <v>185</v>
      </c>
      <c r="D107" s="26">
        <f t="shared" si="38"/>
        <v>0</v>
      </c>
      <c r="E107" s="10"/>
      <c r="F107" s="10">
        <v>0</v>
      </c>
      <c r="G107" s="10">
        <v>0</v>
      </c>
      <c r="H107" s="10"/>
      <c r="I107" s="26">
        <f t="shared" si="39"/>
        <v>185</v>
      </c>
      <c r="J107" s="26">
        <v>175</v>
      </c>
      <c r="K107" s="26">
        <v>10</v>
      </c>
      <c r="L107" s="10"/>
      <c r="M107" s="28"/>
      <c r="N107" s="44">
        <f t="shared" si="22"/>
        <v>0</v>
      </c>
    </row>
    <row r="108" spans="1:14">
      <c r="A108" s="22" t="s">
        <v>166</v>
      </c>
      <c r="B108" s="23" t="s">
        <v>167</v>
      </c>
      <c r="C108" s="26">
        <f t="shared" si="37"/>
        <v>63</v>
      </c>
      <c r="D108" s="26">
        <f t="shared" si="38"/>
        <v>0</v>
      </c>
      <c r="E108" s="10"/>
      <c r="F108" s="10">
        <v>0</v>
      </c>
      <c r="G108" s="10">
        <v>0</v>
      </c>
      <c r="H108" s="10"/>
      <c r="I108" s="26">
        <f t="shared" si="39"/>
        <v>63</v>
      </c>
      <c r="J108" s="26">
        <v>53</v>
      </c>
      <c r="K108" s="26">
        <v>10</v>
      </c>
      <c r="L108" s="10"/>
      <c r="M108" s="28"/>
      <c r="N108" s="44">
        <f t="shared" si="22"/>
        <v>0</v>
      </c>
    </row>
    <row r="109" spans="1:14">
      <c r="A109" s="16"/>
      <c r="B109" s="6" t="s">
        <v>168</v>
      </c>
      <c r="C109" s="7">
        <f>SUM(C111:C113)</f>
        <v>588</v>
      </c>
      <c r="D109" s="7">
        <f t="shared" ref="D109:M109" si="40">SUM(D111:D113)</f>
        <v>124</v>
      </c>
      <c r="E109" s="7">
        <f t="shared" si="40"/>
        <v>0</v>
      </c>
      <c r="F109" s="7">
        <f t="shared" si="40"/>
        <v>100</v>
      </c>
      <c r="G109" s="7">
        <f t="shared" si="40"/>
        <v>20</v>
      </c>
      <c r="H109" s="7">
        <f t="shared" si="40"/>
        <v>4</v>
      </c>
      <c r="I109" s="7">
        <f t="shared" si="40"/>
        <v>455</v>
      </c>
      <c r="J109" s="7">
        <f t="shared" si="40"/>
        <v>397</v>
      </c>
      <c r="K109" s="7">
        <f t="shared" si="40"/>
        <v>40</v>
      </c>
      <c r="L109" s="7">
        <f t="shared" si="40"/>
        <v>18</v>
      </c>
      <c r="M109" s="7">
        <f t="shared" si="40"/>
        <v>9</v>
      </c>
      <c r="N109" s="44">
        <f t="shared" si="22"/>
        <v>0</v>
      </c>
    </row>
    <row r="110" spans="1:14">
      <c r="A110" s="22" t="s">
        <v>169</v>
      </c>
      <c r="B110" s="19" t="s">
        <v>170</v>
      </c>
      <c r="C110" s="20">
        <f>C111</f>
        <v>467</v>
      </c>
      <c r="D110" s="20">
        <f t="shared" ref="D110:M110" si="41">D111</f>
        <v>124</v>
      </c>
      <c r="E110" s="20">
        <f t="shared" si="41"/>
        <v>0</v>
      </c>
      <c r="F110" s="20">
        <f t="shared" si="41"/>
        <v>100</v>
      </c>
      <c r="G110" s="20">
        <f t="shared" si="41"/>
        <v>20</v>
      </c>
      <c r="H110" s="20">
        <f t="shared" si="41"/>
        <v>4</v>
      </c>
      <c r="I110" s="20">
        <f t="shared" si="41"/>
        <v>334</v>
      </c>
      <c r="J110" s="20">
        <f t="shared" si="41"/>
        <v>296</v>
      </c>
      <c r="K110" s="20">
        <f t="shared" si="41"/>
        <v>20</v>
      </c>
      <c r="L110" s="20">
        <f t="shared" si="41"/>
        <v>18</v>
      </c>
      <c r="M110" s="20">
        <f t="shared" si="41"/>
        <v>9</v>
      </c>
      <c r="N110" s="44">
        <f t="shared" si="22"/>
        <v>0</v>
      </c>
    </row>
    <row r="111" spans="1:14">
      <c r="A111" s="8"/>
      <c r="B111" s="12" t="s">
        <v>61</v>
      </c>
      <c r="C111" s="26">
        <f t="shared" ref="C111:C113" si="42">D111+I111+M111</f>
        <v>467</v>
      </c>
      <c r="D111" s="26">
        <f t="shared" ref="D111:D113" si="43">E111+F111+G111+H111</f>
        <v>124</v>
      </c>
      <c r="E111" s="10"/>
      <c r="F111" s="10">
        <v>100</v>
      </c>
      <c r="G111" s="10">
        <v>20</v>
      </c>
      <c r="H111" s="10">
        <v>4</v>
      </c>
      <c r="I111" s="26">
        <f t="shared" ref="I111:I113" si="44">J111+K111+L111</f>
        <v>334</v>
      </c>
      <c r="J111" s="26">
        <v>296</v>
      </c>
      <c r="K111" s="26">
        <v>20</v>
      </c>
      <c r="L111" s="26">
        <v>18</v>
      </c>
      <c r="M111" s="26">
        <v>9</v>
      </c>
      <c r="N111" s="44">
        <f t="shared" si="22"/>
        <v>0</v>
      </c>
    </row>
    <row r="112" spans="1:14">
      <c r="A112" s="22" t="s">
        <v>171</v>
      </c>
      <c r="B112" s="23" t="s">
        <v>172</v>
      </c>
      <c r="C112" s="26">
        <f t="shared" si="42"/>
        <v>30</v>
      </c>
      <c r="D112" s="26">
        <f t="shared" si="43"/>
        <v>0</v>
      </c>
      <c r="E112" s="10"/>
      <c r="F112" s="10">
        <v>0</v>
      </c>
      <c r="G112" s="10">
        <v>0</v>
      </c>
      <c r="H112" s="10"/>
      <c r="I112" s="26">
        <f t="shared" si="44"/>
        <v>30</v>
      </c>
      <c r="J112" s="26">
        <v>20</v>
      </c>
      <c r="K112" s="26">
        <v>10</v>
      </c>
      <c r="L112" s="10"/>
      <c r="M112" s="28"/>
      <c r="N112" s="44">
        <f t="shared" si="22"/>
        <v>0</v>
      </c>
    </row>
    <row r="113" spans="1:14">
      <c r="A113" s="22" t="s">
        <v>173</v>
      </c>
      <c r="B113" s="23" t="s">
        <v>174</v>
      </c>
      <c r="C113" s="26">
        <f t="shared" si="42"/>
        <v>91</v>
      </c>
      <c r="D113" s="26">
        <f t="shared" si="43"/>
        <v>0</v>
      </c>
      <c r="E113" s="10"/>
      <c r="F113" s="10">
        <v>0</v>
      </c>
      <c r="G113" s="10">
        <v>0</v>
      </c>
      <c r="H113" s="10"/>
      <c r="I113" s="26">
        <f t="shared" si="44"/>
        <v>91</v>
      </c>
      <c r="J113" s="26">
        <v>81</v>
      </c>
      <c r="K113" s="26">
        <v>10</v>
      </c>
      <c r="L113" s="10"/>
      <c r="M113" s="28"/>
      <c r="N113" s="44">
        <f t="shared" si="22"/>
        <v>0</v>
      </c>
    </row>
    <row r="114" spans="1:14">
      <c r="A114" s="31"/>
      <c r="B114" s="6" t="s">
        <v>175</v>
      </c>
      <c r="C114" s="7">
        <f>SUM(C115:C119)-C115</f>
        <v>664</v>
      </c>
      <c r="D114" s="7">
        <f t="shared" ref="D114:M114" si="45">SUM(D115:D119)-D115</f>
        <v>339</v>
      </c>
      <c r="E114" s="7">
        <f t="shared" si="45"/>
        <v>0</v>
      </c>
      <c r="F114" s="7">
        <f t="shared" si="45"/>
        <v>300</v>
      </c>
      <c r="G114" s="7">
        <f t="shared" si="45"/>
        <v>30</v>
      </c>
      <c r="H114" s="7">
        <f t="shared" si="45"/>
        <v>9</v>
      </c>
      <c r="I114" s="7">
        <f t="shared" si="45"/>
        <v>313</v>
      </c>
      <c r="J114" s="7">
        <f t="shared" si="45"/>
        <v>273</v>
      </c>
      <c r="K114" s="7">
        <f t="shared" si="45"/>
        <v>40</v>
      </c>
      <c r="L114" s="7">
        <f t="shared" si="45"/>
        <v>0</v>
      </c>
      <c r="M114" s="7">
        <f t="shared" si="45"/>
        <v>12</v>
      </c>
      <c r="N114" s="44">
        <f t="shared" si="22"/>
        <v>0</v>
      </c>
    </row>
    <row r="115" spans="1:14">
      <c r="A115" s="22" t="s">
        <v>176</v>
      </c>
      <c r="B115" s="19" t="s">
        <v>177</v>
      </c>
      <c r="C115" s="20">
        <f>C116</f>
        <v>409</v>
      </c>
      <c r="D115" s="20">
        <f t="shared" ref="D115:M115" si="46">D116</f>
        <v>339</v>
      </c>
      <c r="E115" s="20">
        <f t="shared" si="46"/>
        <v>0</v>
      </c>
      <c r="F115" s="20">
        <f t="shared" si="46"/>
        <v>300</v>
      </c>
      <c r="G115" s="20">
        <f t="shared" si="46"/>
        <v>30</v>
      </c>
      <c r="H115" s="20">
        <f t="shared" si="46"/>
        <v>9</v>
      </c>
      <c r="I115" s="20">
        <f t="shared" si="46"/>
        <v>58</v>
      </c>
      <c r="J115" s="20">
        <f t="shared" si="46"/>
        <v>48</v>
      </c>
      <c r="K115" s="20">
        <f t="shared" si="46"/>
        <v>10</v>
      </c>
      <c r="L115" s="20">
        <f t="shared" si="46"/>
        <v>0</v>
      </c>
      <c r="M115" s="20">
        <f t="shared" si="46"/>
        <v>12</v>
      </c>
      <c r="N115" s="44">
        <f t="shared" si="22"/>
        <v>0</v>
      </c>
    </row>
    <row r="116" spans="1:14">
      <c r="A116" s="8"/>
      <c r="B116" s="12" t="s">
        <v>61</v>
      </c>
      <c r="C116" s="26">
        <f t="shared" ref="C116:C119" si="47">D116+I116+M116</f>
        <v>409</v>
      </c>
      <c r="D116" s="26">
        <f t="shared" ref="D116:D119" si="48">E116+F116+G116+H116</f>
        <v>339</v>
      </c>
      <c r="E116" s="10"/>
      <c r="F116" s="10">
        <v>300</v>
      </c>
      <c r="G116" s="10">
        <v>30</v>
      </c>
      <c r="H116" s="10">
        <v>9</v>
      </c>
      <c r="I116" s="26">
        <f t="shared" ref="I116:I119" si="49">J116+K116+L116</f>
        <v>58</v>
      </c>
      <c r="J116" s="26">
        <v>48</v>
      </c>
      <c r="K116" s="26">
        <v>10</v>
      </c>
      <c r="L116" s="26">
        <v>0</v>
      </c>
      <c r="M116" s="26">
        <v>12</v>
      </c>
      <c r="N116" s="44">
        <f t="shared" si="22"/>
        <v>0</v>
      </c>
    </row>
    <row r="117" spans="1:14">
      <c r="A117" s="32" t="s">
        <v>178</v>
      </c>
      <c r="B117" s="23" t="s">
        <v>179</v>
      </c>
      <c r="C117" s="26">
        <f t="shared" si="47"/>
        <v>99</v>
      </c>
      <c r="D117" s="26">
        <f t="shared" si="48"/>
        <v>0</v>
      </c>
      <c r="E117" s="10"/>
      <c r="F117" s="10">
        <v>0</v>
      </c>
      <c r="G117" s="10">
        <v>0</v>
      </c>
      <c r="H117" s="10"/>
      <c r="I117" s="26">
        <f t="shared" si="49"/>
        <v>99</v>
      </c>
      <c r="J117" s="26">
        <v>89</v>
      </c>
      <c r="K117" s="26">
        <v>10</v>
      </c>
      <c r="L117" s="10"/>
      <c r="M117" s="26"/>
      <c r="N117" s="44">
        <f t="shared" si="22"/>
        <v>0</v>
      </c>
    </row>
    <row r="118" spans="1:14">
      <c r="A118" s="22" t="s">
        <v>180</v>
      </c>
      <c r="B118" s="23" t="s">
        <v>181</v>
      </c>
      <c r="C118" s="26">
        <f t="shared" si="47"/>
        <v>106</v>
      </c>
      <c r="D118" s="26">
        <f t="shared" si="48"/>
        <v>0</v>
      </c>
      <c r="E118" s="10"/>
      <c r="F118" s="10">
        <v>0</v>
      </c>
      <c r="G118" s="10">
        <v>0</v>
      </c>
      <c r="H118" s="10"/>
      <c r="I118" s="26">
        <f t="shared" si="49"/>
        <v>106</v>
      </c>
      <c r="J118" s="26">
        <v>96</v>
      </c>
      <c r="K118" s="26">
        <v>10</v>
      </c>
      <c r="L118" s="10"/>
      <c r="M118" s="28"/>
      <c r="N118" s="44">
        <f t="shared" si="22"/>
        <v>0</v>
      </c>
    </row>
    <row r="119" spans="1:14">
      <c r="A119" s="22" t="s">
        <v>182</v>
      </c>
      <c r="B119" s="23" t="s">
        <v>183</v>
      </c>
      <c r="C119" s="26">
        <f t="shared" si="47"/>
        <v>50</v>
      </c>
      <c r="D119" s="26">
        <f t="shared" si="48"/>
        <v>0</v>
      </c>
      <c r="E119" s="10"/>
      <c r="F119" s="10">
        <v>0</v>
      </c>
      <c r="G119" s="10">
        <v>0</v>
      </c>
      <c r="H119" s="10"/>
      <c r="I119" s="26">
        <f t="shared" si="49"/>
        <v>50</v>
      </c>
      <c r="J119" s="26">
        <v>40</v>
      </c>
      <c r="K119" s="26">
        <v>10</v>
      </c>
      <c r="L119" s="10"/>
      <c r="M119" s="28"/>
      <c r="N119" s="44">
        <f t="shared" si="22"/>
        <v>0</v>
      </c>
    </row>
    <row r="120" spans="1:14">
      <c r="A120" s="16"/>
      <c r="B120" s="6" t="s">
        <v>184</v>
      </c>
      <c r="C120" s="7">
        <f>SUM(C122:C123)</f>
        <v>578</v>
      </c>
      <c r="D120" s="7">
        <f t="shared" ref="D120:M120" si="50">SUM(D122:D123)</f>
        <v>120</v>
      </c>
      <c r="E120" s="7">
        <f t="shared" si="50"/>
        <v>0</v>
      </c>
      <c r="F120" s="7">
        <f t="shared" si="50"/>
        <v>100</v>
      </c>
      <c r="G120" s="7">
        <f t="shared" si="50"/>
        <v>20</v>
      </c>
      <c r="H120" s="7">
        <f t="shared" si="50"/>
        <v>0</v>
      </c>
      <c r="I120" s="7">
        <f t="shared" si="50"/>
        <v>446</v>
      </c>
      <c r="J120" s="7">
        <f t="shared" si="50"/>
        <v>416</v>
      </c>
      <c r="K120" s="7">
        <f t="shared" si="50"/>
        <v>30</v>
      </c>
      <c r="L120" s="7">
        <f t="shared" si="50"/>
        <v>0</v>
      </c>
      <c r="M120" s="7">
        <f t="shared" si="50"/>
        <v>12</v>
      </c>
      <c r="N120" s="44">
        <f t="shared" si="22"/>
        <v>0</v>
      </c>
    </row>
    <row r="121" spans="1:14">
      <c r="A121" s="22" t="s">
        <v>185</v>
      </c>
      <c r="B121" s="19" t="s">
        <v>186</v>
      </c>
      <c r="C121" s="20">
        <f>C122</f>
        <v>524</v>
      </c>
      <c r="D121" s="20">
        <f t="shared" ref="D121:M121" si="51">D122</f>
        <v>120</v>
      </c>
      <c r="E121" s="20">
        <f t="shared" si="51"/>
        <v>0</v>
      </c>
      <c r="F121" s="20">
        <f t="shared" si="51"/>
        <v>100</v>
      </c>
      <c r="G121" s="20">
        <f t="shared" si="51"/>
        <v>20</v>
      </c>
      <c r="H121" s="20">
        <f t="shared" si="51"/>
        <v>0</v>
      </c>
      <c r="I121" s="20">
        <f t="shared" si="51"/>
        <v>392</v>
      </c>
      <c r="J121" s="20">
        <f t="shared" si="51"/>
        <v>372</v>
      </c>
      <c r="K121" s="20">
        <f t="shared" si="51"/>
        <v>20</v>
      </c>
      <c r="L121" s="20">
        <f t="shared" si="51"/>
        <v>0</v>
      </c>
      <c r="M121" s="20">
        <f t="shared" si="51"/>
        <v>12</v>
      </c>
      <c r="N121" s="44">
        <f t="shared" si="22"/>
        <v>0</v>
      </c>
    </row>
    <row r="122" spans="1:14">
      <c r="A122" s="8"/>
      <c r="B122" s="12" t="s">
        <v>61</v>
      </c>
      <c r="C122" s="26">
        <f t="shared" ref="C122:C123" si="52">D122+I122+M122</f>
        <v>524</v>
      </c>
      <c r="D122" s="26">
        <f t="shared" ref="D122:D123" si="53">E122+F122+G122+H122</f>
        <v>120</v>
      </c>
      <c r="E122" s="10"/>
      <c r="F122" s="10">
        <v>100</v>
      </c>
      <c r="G122" s="10">
        <v>20</v>
      </c>
      <c r="H122" s="10"/>
      <c r="I122" s="26">
        <f t="shared" ref="I122:I123" si="54">J122+K122+L122</f>
        <v>392</v>
      </c>
      <c r="J122" s="26">
        <v>372</v>
      </c>
      <c r="K122" s="26">
        <v>20</v>
      </c>
      <c r="L122" s="26">
        <v>0</v>
      </c>
      <c r="M122" s="26">
        <v>12</v>
      </c>
      <c r="N122" s="44">
        <f t="shared" si="22"/>
        <v>0</v>
      </c>
    </row>
    <row r="123" spans="1:14">
      <c r="A123" s="22" t="s">
        <v>187</v>
      </c>
      <c r="B123" s="23" t="s">
        <v>188</v>
      </c>
      <c r="C123" s="26">
        <f t="shared" si="52"/>
        <v>54</v>
      </c>
      <c r="D123" s="26">
        <f t="shared" si="53"/>
        <v>0</v>
      </c>
      <c r="E123" s="10"/>
      <c r="F123" s="10">
        <v>0</v>
      </c>
      <c r="G123" s="10">
        <v>0</v>
      </c>
      <c r="H123" s="10"/>
      <c r="I123" s="26">
        <f t="shared" si="54"/>
        <v>54</v>
      </c>
      <c r="J123" s="26">
        <v>44</v>
      </c>
      <c r="K123" s="26">
        <v>10</v>
      </c>
      <c r="L123" s="10"/>
      <c r="M123" s="28"/>
      <c r="N123" s="44">
        <f t="shared" si="22"/>
        <v>0</v>
      </c>
    </row>
    <row r="124" spans="1:14">
      <c r="A124" s="33"/>
      <c r="B124" s="34" t="s">
        <v>189</v>
      </c>
      <c r="C124" s="35">
        <f>SUM(C126:C132)</f>
        <v>1141</v>
      </c>
      <c r="D124" s="35">
        <f t="shared" ref="D124:M124" si="55">SUM(D126:D132)</f>
        <v>0</v>
      </c>
      <c r="E124" s="35">
        <f t="shared" si="55"/>
        <v>0</v>
      </c>
      <c r="F124" s="35">
        <f t="shared" si="55"/>
        <v>0</v>
      </c>
      <c r="G124" s="35">
        <f t="shared" si="55"/>
        <v>0</v>
      </c>
      <c r="H124" s="35">
        <f t="shared" si="55"/>
        <v>0</v>
      </c>
      <c r="I124" s="35">
        <f t="shared" si="55"/>
        <v>1141</v>
      </c>
      <c r="J124" s="35">
        <f t="shared" si="55"/>
        <v>973</v>
      </c>
      <c r="K124" s="35">
        <f t="shared" si="55"/>
        <v>120</v>
      </c>
      <c r="L124" s="35">
        <f t="shared" si="55"/>
        <v>48</v>
      </c>
      <c r="M124" s="35">
        <f t="shared" si="55"/>
        <v>0</v>
      </c>
      <c r="N124" s="44">
        <f t="shared" si="22"/>
        <v>0</v>
      </c>
    </row>
    <row r="125" spans="1:14">
      <c r="A125" s="22" t="s">
        <v>190</v>
      </c>
      <c r="B125" s="36" t="s">
        <v>191</v>
      </c>
      <c r="C125" s="37">
        <f>SUM(C126)</f>
        <v>467</v>
      </c>
      <c r="D125" s="37">
        <f t="shared" ref="D125:M125" si="56">SUM(D126)</f>
        <v>0</v>
      </c>
      <c r="E125" s="37">
        <f t="shared" si="56"/>
        <v>0</v>
      </c>
      <c r="F125" s="37">
        <f t="shared" si="56"/>
        <v>0</v>
      </c>
      <c r="G125" s="37">
        <f t="shared" si="56"/>
        <v>0</v>
      </c>
      <c r="H125" s="37">
        <f t="shared" si="56"/>
        <v>0</v>
      </c>
      <c r="I125" s="37">
        <f t="shared" si="56"/>
        <v>467</v>
      </c>
      <c r="J125" s="37">
        <f t="shared" si="56"/>
        <v>377</v>
      </c>
      <c r="K125" s="37">
        <f t="shared" si="56"/>
        <v>50</v>
      </c>
      <c r="L125" s="37">
        <f t="shared" si="56"/>
        <v>40</v>
      </c>
      <c r="M125" s="37">
        <f t="shared" si="56"/>
        <v>0</v>
      </c>
      <c r="N125" s="44">
        <f t="shared" si="22"/>
        <v>0</v>
      </c>
    </row>
    <row r="126" spans="1:14">
      <c r="A126" s="8"/>
      <c r="B126" s="12" t="s">
        <v>61</v>
      </c>
      <c r="C126" s="26">
        <f t="shared" ref="C126:C132" si="57">D126+I126+M126</f>
        <v>467</v>
      </c>
      <c r="D126" s="26">
        <f t="shared" ref="D126:D132" si="58">E126+F126+G126+H126</f>
        <v>0</v>
      </c>
      <c r="E126" s="26">
        <v>0</v>
      </c>
      <c r="F126" s="26">
        <v>0</v>
      </c>
      <c r="G126" s="26">
        <v>0</v>
      </c>
      <c r="H126" s="26">
        <v>0</v>
      </c>
      <c r="I126" s="26">
        <f t="shared" ref="I126:I132" si="59">J126+K126+L126</f>
        <v>467</v>
      </c>
      <c r="J126" s="26">
        <v>377</v>
      </c>
      <c r="K126" s="26">
        <v>50</v>
      </c>
      <c r="L126" s="26">
        <v>40</v>
      </c>
      <c r="M126" s="26">
        <v>0</v>
      </c>
      <c r="N126" s="44">
        <f t="shared" si="22"/>
        <v>0</v>
      </c>
    </row>
    <row r="127" spans="1:14">
      <c r="A127" s="22" t="s">
        <v>192</v>
      </c>
      <c r="B127" s="23" t="s">
        <v>193</v>
      </c>
      <c r="C127" s="26">
        <f t="shared" si="57"/>
        <v>152</v>
      </c>
      <c r="D127" s="26">
        <f t="shared" si="58"/>
        <v>0</v>
      </c>
      <c r="E127" s="10"/>
      <c r="F127" s="10">
        <v>0</v>
      </c>
      <c r="G127" s="10">
        <v>0</v>
      </c>
      <c r="H127" s="10"/>
      <c r="I127" s="26">
        <f t="shared" si="59"/>
        <v>152</v>
      </c>
      <c r="J127" s="26">
        <v>142</v>
      </c>
      <c r="K127" s="26">
        <v>10</v>
      </c>
      <c r="L127" s="15"/>
      <c r="M127" s="10"/>
      <c r="N127" s="44">
        <f t="shared" si="22"/>
        <v>0</v>
      </c>
    </row>
    <row r="128" spans="1:14">
      <c r="A128" s="22" t="s">
        <v>194</v>
      </c>
      <c r="B128" s="23" t="s">
        <v>195</v>
      </c>
      <c r="C128" s="26">
        <f t="shared" si="57"/>
        <v>217</v>
      </c>
      <c r="D128" s="26">
        <f t="shared" si="58"/>
        <v>0</v>
      </c>
      <c r="E128" s="10"/>
      <c r="F128" s="10">
        <v>0</v>
      </c>
      <c r="G128" s="10">
        <v>0</v>
      </c>
      <c r="H128" s="10"/>
      <c r="I128" s="26">
        <f t="shared" si="59"/>
        <v>217</v>
      </c>
      <c r="J128" s="26">
        <v>189</v>
      </c>
      <c r="K128" s="26">
        <v>20</v>
      </c>
      <c r="L128" s="15">
        <v>8</v>
      </c>
      <c r="M128" s="28"/>
      <c r="N128" s="44">
        <f t="shared" si="22"/>
        <v>0</v>
      </c>
    </row>
    <row r="129" spans="1:14">
      <c r="A129" s="22" t="s">
        <v>196</v>
      </c>
      <c r="B129" s="23" t="s">
        <v>197</v>
      </c>
      <c r="C129" s="26">
        <f t="shared" si="57"/>
        <v>121</v>
      </c>
      <c r="D129" s="26">
        <f t="shared" si="58"/>
        <v>0</v>
      </c>
      <c r="E129" s="10"/>
      <c r="F129" s="10">
        <v>0</v>
      </c>
      <c r="G129" s="10">
        <v>0</v>
      </c>
      <c r="H129" s="10"/>
      <c r="I129" s="26">
        <f t="shared" si="59"/>
        <v>121</v>
      </c>
      <c r="J129" s="26">
        <v>111</v>
      </c>
      <c r="K129" s="26">
        <v>10</v>
      </c>
      <c r="L129" s="10"/>
      <c r="M129" s="28"/>
      <c r="N129" s="44">
        <f t="shared" si="22"/>
        <v>0</v>
      </c>
    </row>
    <row r="130" spans="1:14">
      <c r="A130" s="22" t="s">
        <v>198</v>
      </c>
      <c r="B130" s="23" t="s">
        <v>199</v>
      </c>
      <c r="C130" s="26">
        <f t="shared" si="57"/>
        <v>78</v>
      </c>
      <c r="D130" s="26">
        <f t="shared" si="58"/>
        <v>0</v>
      </c>
      <c r="E130" s="10"/>
      <c r="F130" s="10">
        <v>0</v>
      </c>
      <c r="G130" s="10">
        <v>0</v>
      </c>
      <c r="H130" s="10"/>
      <c r="I130" s="26">
        <f t="shared" si="59"/>
        <v>78</v>
      </c>
      <c r="J130" s="26">
        <v>68</v>
      </c>
      <c r="K130" s="26">
        <v>10</v>
      </c>
      <c r="L130" s="10"/>
      <c r="M130" s="28"/>
      <c r="N130" s="44">
        <f t="shared" si="22"/>
        <v>0</v>
      </c>
    </row>
    <row r="131" spans="1:14">
      <c r="A131" s="22" t="s">
        <v>200</v>
      </c>
      <c r="B131" s="23" t="s">
        <v>201</v>
      </c>
      <c r="C131" s="26">
        <f t="shared" si="57"/>
        <v>30</v>
      </c>
      <c r="D131" s="26">
        <f t="shared" si="58"/>
        <v>0</v>
      </c>
      <c r="E131" s="10"/>
      <c r="F131" s="10">
        <v>0</v>
      </c>
      <c r="G131" s="10">
        <v>0</v>
      </c>
      <c r="H131" s="10"/>
      <c r="I131" s="26">
        <f t="shared" si="59"/>
        <v>30</v>
      </c>
      <c r="J131" s="26">
        <v>20</v>
      </c>
      <c r="K131" s="26">
        <v>10</v>
      </c>
      <c r="L131" s="10"/>
      <c r="M131" s="28"/>
      <c r="N131" s="44">
        <f t="shared" si="22"/>
        <v>0</v>
      </c>
    </row>
    <row r="132" spans="1:14">
      <c r="A132" s="22" t="s">
        <v>202</v>
      </c>
      <c r="B132" s="39" t="s">
        <v>203</v>
      </c>
      <c r="C132" s="26">
        <f t="shared" si="57"/>
        <v>76</v>
      </c>
      <c r="D132" s="26">
        <f t="shared" si="58"/>
        <v>0</v>
      </c>
      <c r="E132" s="10"/>
      <c r="F132" s="10">
        <v>0</v>
      </c>
      <c r="G132" s="10">
        <v>0</v>
      </c>
      <c r="H132" s="10"/>
      <c r="I132" s="26">
        <f t="shared" si="59"/>
        <v>76</v>
      </c>
      <c r="J132" s="26">
        <v>66</v>
      </c>
      <c r="K132" s="26">
        <v>10</v>
      </c>
      <c r="L132" s="10"/>
      <c r="M132" s="38"/>
      <c r="N132" s="44">
        <f t="shared" si="22"/>
        <v>0</v>
      </c>
    </row>
    <row r="133" spans="1:14">
      <c r="A133" s="5"/>
      <c r="B133" s="6" t="s">
        <v>204</v>
      </c>
      <c r="C133" s="7">
        <f>SUM(C135:C138)</f>
        <v>821</v>
      </c>
      <c r="D133" s="7">
        <f t="shared" ref="D133:M133" si="60">SUM(D135:D138)</f>
        <v>120</v>
      </c>
      <c r="E133" s="7">
        <f t="shared" si="60"/>
        <v>0</v>
      </c>
      <c r="F133" s="7">
        <f t="shared" si="60"/>
        <v>100</v>
      </c>
      <c r="G133" s="7">
        <f t="shared" si="60"/>
        <v>20</v>
      </c>
      <c r="H133" s="7">
        <f t="shared" si="60"/>
        <v>0</v>
      </c>
      <c r="I133" s="7">
        <f t="shared" si="60"/>
        <v>689</v>
      </c>
      <c r="J133" s="7">
        <f t="shared" si="60"/>
        <v>629</v>
      </c>
      <c r="K133" s="7">
        <f t="shared" si="60"/>
        <v>60</v>
      </c>
      <c r="L133" s="7">
        <f t="shared" si="60"/>
        <v>0</v>
      </c>
      <c r="M133" s="7">
        <f t="shared" si="60"/>
        <v>12</v>
      </c>
      <c r="N133" s="44">
        <f t="shared" si="22"/>
        <v>0</v>
      </c>
    </row>
    <row r="134" spans="1:14">
      <c r="A134" s="22" t="s">
        <v>205</v>
      </c>
      <c r="B134" s="19" t="s">
        <v>206</v>
      </c>
      <c r="C134" s="20">
        <f>C135</f>
        <v>404</v>
      </c>
      <c r="D134" s="20">
        <f t="shared" ref="D134:M134" si="61">D135</f>
        <v>120</v>
      </c>
      <c r="E134" s="20">
        <f t="shared" si="61"/>
        <v>0</v>
      </c>
      <c r="F134" s="20">
        <f t="shared" si="61"/>
        <v>100</v>
      </c>
      <c r="G134" s="20">
        <f t="shared" si="61"/>
        <v>20</v>
      </c>
      <c r="H134" s="20">
        <f t="shared" si="61"/>
        <v>0</v>
      </c>
      <c r="I134" s="20">
        <f t="shared" si="61"/>
        <v>272</v>
      </c>
      <c r="J134" s="20">
        <f t="shared" si="61"/>
        <v>252</v>
      </c>
      <c r="K134" s="20">
        <f t="shared" si="61"/>
        <v>20</v>
      </c>
      <c r="L134" s="20">
        <f t="shared" si="61"/>
        <v>0</v>
      </c>
      <c r="M134" s="20">
        <f t="shared" si="61"/>
        <v>12</v>
      </c>
      <c r="N134" s="44">
        <f t="shared" si="22"/>
        <v>0</v>
      </c>
    </row>
    <row r="135" spans="1:14">
      <c r="A135" s="8"/>
      <c r="B135" s="12" t="s">
        <v>61</v>
      </c>
      <c r="C135" s="26">
        <f t="shared" ref="C135:C138" si="62">D135+I135+M135</f>
        <v>404</v>
      </c>
      <c r="D135" s="26">
        <f t="shared" ref="D135:D138" si="63">E135+F135+G135+H135</f>
        <v>120</v>
      </c>
      <c r="E135" s="10"/>
      <c r="F135" s="10">
        <v>100</v>
      </c>
      <c r="G135" s="10">
        <v>20</v>
      </c>
      <c r="H135" s="10"/>
      <c r="I135" s="26">
        <f t="shared" ref="I135:I138" si="64">J135+K135+L135</f>
        <v>272</v>
      </c>
      <c r="J135" s="26">
        <v>252</v>
      </c>
      <c r="K135" s="26">
        <v>20</v>
      </c>
      <c r="L135" s="26">
        <v>0</v>
      </c>
      <c r="M135" s="26">
        <v>12</v>
      </c>
      <c r="N135" s="44">
        <f t="shared" si="22"/>
        <v>0</v>
      </c>
    </row>
    <row r="136" spans="1:14">
      <c r="A136" s="22" t="s">
        <v>207</v>
      </c>
      <c r="B136" s="39" t="s">
        <v>208</v>
      </c>
      <c r="C136" s="26">
        <f t="shared" si="62"/>
        <v>270</v>
      </c>
      <c r="D136" s="26">
        <f t="shared" si="63"/>
        <v>0</v>
      </c>
      <c r="E136" s="10"/>
      <c r="F136" s="10">
        <v>0</v>
      </c>
      <c r="G136" s="10">
        <v>0</v>
      </c>
      <c r="H136" s="10"/>
      <c r="I136" s="26">
        <f t="shared" si="64"/>
        <v>270</v>
      </c>
      <c r="J136" s="26">
        <v>250</v>
      </c>
      <c r="K136" s="26">
        <v>20</v>
      </c>
      <c r="L136" s="10"/>
      <c r="M136" s="38"/>
      <c r="N136" s="44">
        <f t="shared" si="22"/>
        <v>0</v>
      </c>
    </row>
    <row r="137" spans="1:14">
      <c r="A137" s="32" t="s">
        <v>209</v>
      </c>
      <c r="B137" s="23" t="s">
        <v>210</v>
      </c>
      <c r="C137" s="26">
        <f t="shared" si="62"/>
        <v>60</v>
      </c>
      <c r="D137" s="26">
        <f t="shared" si="63"/>
        <v>0</v>
      </c>
      <c r="E137" s="10"/>
      <c r="F137" s="10">
        <v>0</v>
      </c>
      <c r="G137" s="10">
        <v>0</v>
      </c>
      <c r="H137" s="10"/>
      <c r="I137" s="26">
        <f t="shared" si="64"/>
        <v>60</v>
      </c>
      <c r="J137" s="26">
        <v>50</v>
      </c>
      <c r="K137" s="26">
        <v>10</v>
      </c>
      <c r="L137" s="10"/>
      <c r="M137" s="26"/>
      <c r="N137" s="44">
        <f t="shared" ref="N137:N165" si="65">I137-J137-K137-L137</f>
        <v>0</v>
      </c>
    </row>
    <row r="138" spans="1:14">
      <c r="A138" s="22" t="s">
        <v>211</v>
      </c>
      <c r="B138" s="23" t="s">
        <v>212</v>
      </c>
      <c r="C138" s="26">
        <f t="shared" si="62"/>
        <v>87</v>
      </c>
      <c r="D138" s="26">
        <f t="shared" si="63"/>
        <v>0</v>
      </c>
      <c r="E138" s="10"/>
      <c r="F138" s="10">
        <v>0</v>
      </c>
      <c r="G138" s="10">
        <v>0</v>
      </c>
      <c r="H138" s="10"/>
      <c r="I138" s="26">
        <f t="shared" si="64"/>
        <v>87</v>
      </c>
      <c r="J138" s="26">
        <v>77</v>
      </c>
      <c r="K138" s="26">
        <v>10</v>
      </c>
      <c r="L138" s="10"/>
      <c r="M138" s="28"/>
      <c r="N138" s="44">
        <f t="shared" si="65"/>
        <v>0</v>
      </c>
    </row>
    <row r="139" spans="1:14">
      <c r="A139" s="5"/>
      <c r="B139" s="6" t="s">
        <v>213</v>
      </c>
      <c r="C139" s="7">
        <f>SUM(C141:C146)</f>
        <v>1156</v>
      </c>
      <c r="D139" s="7">
        <f t="shared" ref="D139:M139" si="66">SUM(D141:D146)</f>
        <v>170</v>
      </c>
      <c r="E139" s="7">
        <f t="shared" si="66"/>
        <v>0</v>
      </c>
      <c r="F139" s="7">
        <f t="shared" si="66"/>
        <v>100</v>
      </c>
      <c r="G139" s="7">
        <f t="shared" si="66"/>
        <v>20</v>
      </c>
      <c r="H139" s="7">
        <f t="shared" si="66"/>
        <v>50</v>
      </c>
      <c r="I139" s="7">
        <f t="shared" si="66"/>
        <v>974</v>
      </c>
      <c r="J139" s="7">
        <f t="shared" si="66"/>
        <v>886</v>
      </c>
      <c r="K139" s="7">
        <f t="shared" si="66"/>
        <v>70</v>
      </c>
      <c r="L139" s="7">
        <f t="shared" si="66"/>
        <v>18</v>
      </c>
      <c r="M139" s="7">
        <f t="shared" si="66"/>
        <v>12</v>
      </c>
      <c r="N139" s="44">
        <f t="shared" si="65"/>
        <v>0</v>
      </c>
    </row>
    <row r="140" spans="1:14">
      <c r="A140" s="22" t="s">
        <v>214</v>
      </c>
      <c r="B140" s="19" t="s">
        <v>215</v>
      </c>
      <c r="C140" s="20">
        <f>SUM(C141:C142)</f>
        <v>803</v>
      </c>
      <c r="D140" s="20">
        <f t="shared" ref="D140:M140" si="67">SUM(D141:D142)</f>
        <v>170</v>
      </c>
      <c r="E140" s="20">
        <f t="shared" si="67"/>
        <v>0</v>
      </c>
      <c r="F140" s="20">
        <f t="shared" si="67"/>
        <v>100</v>
      </c>
      <c r="G140" s="20">
        <f t="shared" si="67"/>
        <v>20</v>
      </c>
      <c r="H140" s="20">
        <f t="shared" si="67"/>
        <v>50</v>
      </c>
      <c r="I140" s="20">
        <f>SUM(I141:I142)</f>
        <v>621</v>
      </c>
      <c r="J140" s="20">
        <f t="shared" si="67"/>
        <v>573</v>
      </c>
      <c r="K140" s="20">
        <f t="shared" si="67"/>
        <v>30</v>
      </c>
      <c r="L140" s="20">
        <f t="shared" si="67"/>
        <v>18</v>
      </c>
      <c r="M140" s="20">
        <f t="shared" si="67"/>
        <v>12</v>
      </c>
      <c r="N140" s="44">
        <f t="shared" si="65"/>
        <v>0</v>
      </c>
    </row>
    <row r="141" spans="1:14">
      <c r="A141" s="8"/>
      <c r="B141" s="12" t="s">
        <v>61</v>
      </c>
      <c r="C141" s="26">
        <f t="shared" ref="C141:C146" si="68">D141+I141+M141</f>
        <v>773</v>
      </c>
      <c r="D141" s="26">
        <f t="shared" ref="D141:D146" si="69">E141+F141+G141+H141</f>
        <v>170</v>
      </c>
      <c r="E141" s="10"/>
      <c r="F141" s="10">
        <v>100</v>
      </c>
      <c r="G141" s="10">
        <v>20</v>
      </c>
      <c r="H141" s="10">
        <v>50</v>
      </c>
      <c r="I141" s="26">
        <f t="shared" ref="I141:I146" si="70">J141+K141+L141</f>
        <v>591</v>
      </c>
      <c r="J141" s="26">
        <v>553</v>
      </c>
      <c r="K141" s="26">
        <v>20</v>
      </c>
      <c r="L141" s="26">
        <v>18</v>
      </c>
      <c r="M141" s="26">
        <v>12</v>
      </c>
      <c r="N141" s="44">
        <f t="shared" si="65"/>
        <v>0</v>
      </c>
    </row>
    <row r="142" spans="1:14">
      <c r="A142" s="22" t="s">
        <v>216</v>
      </c>
      <c r="B142" s="30" t="s">
        <v>217</v>
      </c>
      <c r="C142" s="26">
        <f t="shared" si="68"/>
        <v>30</v>
      </c>
      <c r="D142" s="26">
        <f t="shared" si="69"/>
        <v>0</v>
      </c>
      <c r="E142" s="10"/>
      <c r="F142" s="10">
        <v>0</v>
      </c>
      <c r="G142" s="10">
        <v>0</v>
      </c>
      <c r="H142" s="10"/>
      <c r="I142" s="26">
        <f t="shared" si="70"/>
        <v>30</v>
      </c>
      <c r="J142" s="26">
        <v>20</v>
      </c>
      <c r="K142" s="26">
        <v>10</v>
      </c>
      <c r="L142" s="10"/>
      <c r="M142" s="38"/>
      <c r="N142" s="44">
        <f t="shared" si="65"/>
        <v>0</v>
      </c>
    </row>
    <row r="143" spans="1:14">
      <c r="A143" s="22" t="s">
        <v>218</v>
      </c>
      <c r="B143" s="23" t="s">
        <v>219</v>
      </c>
      <c r="C143" s="26">
        <f t="shared" si="68"/>
        <v>57</v>
      </c>
      <c r="D143" s="26">
        <f t="shared" si="69"/>
        <v>0</v>
      </c>
      <c r="E143" s="10"/>
      <c r="F143" s="10">
        <v>0</v>
      </c>
      <c r="G143" s="10">
        <v>0</v>
      </c>
      <c r="H143" s="10"/>
      <c r="I143" s="26">
        <f t="shared" si="70"/>
        <v>57</v>
      </c>
      <c r="J143" s="26">
        <v>47</v>
      </c>
      <c r="K143" s="26">
        <v>10</v>
      </c>
      <c r="L143" s="10"/>
      <c r="M143" s="28"/>
      <c r="N143" s="44">
        <f t="shared" si="65"/>
        <v>0</v>
      </c>
    </row>
    <row r="144" spans="1:14">
      <c r="A144" s="22" t="s">
        <v>220</v>
      </c>
      <c r="B144" s="23" t="s">
        <v>221</v>
      </c>
      <c r="C144" s="26">
        <f t="shared" si="68"/>
        <v>141</v>
      </c>
      <c r="D144" s="26">
        <f t="shared" si="69"/>
        <v>0</v>
      </c>
      <c r="E144" s="10"/>
      <c r="F144" s="10">
        <v>0</v>
      </c>
      <c r="G144" s="10">
        <v>0</v>
      </c>
      <c r="H144" s="10"/>
      <c r="I144" s="26">
        <f t="shared" si="70"/>
        <v>141</v>
      </c>
      <c r="J144" s="26">
        <v>131</v>
      </c>
      <c r="K144" s="26">
        <v>10</v>
      </c>
      <c r="L144" s="10"/>
      <c r="M144" s="28"/>
      <c r="N144" s="44">
        <f t="shared" si="65"/>
        <v>0</v>
      </c>
    </row>
    <row r="145" spans="1:14">
      <c r="A145" s="22" t="s">
        <v>222</v>
      </c>
      <c r="B145" s="23" t="s">
        <v>223</v>
      </c>
      <c r="C145" s="26">
        <f t="shared" si="68"/>
        <v>100</v>
      </c>
      <c r="D145" s="26">
        <f t="shared" si="69"/>
        <v>0</v>
      </c>
      <c r="E145" s="10"/>
      <c r="F145" s="10">
        <v>0</v>
      </c>
      <c r="G145" s="10">
        <v>0</v>
      </c>
      <c r="H145" s="10"/>
      <c r="I145" s="26">
        <f t="shared" si="70"/>
        <v>100</v>
      </c>
      <c r="J145" s="26">
        <v>90</v>
      </c>
      <c r="K145" s="26">
        <v>10</v>
      </c>
      <c r="L145" s="10"/>
      <c r="M145" s="28"/>
      <c r="N145" s="44">
        <f t="shared" si="65"/>
        <v>0</v>
      </c>
    </row>
    <row r="146" spans="1:14">
      <c r="A146" s="22" t="s">
        <v>224</v>
      </c>
      <c r="B146" s="30" t="s">
        <v>225</v>
      </c>
      <c r="C146" s="26">
        <f t="shared" si="68"/>
        <v>55</v>
      </c>
      <c r="D146" s="26">
        <f t="shared" si="69"/>
        <v>0</v>
      </c>
      <c r="E146" s="10"/>
      <c r="F146" s="10">
        <v>0</v>
      </c>
      <c r="G146" s="10">
        <v>0</v>
      </c>
      <c r="H146" s="10"/>
      <c r="I146" s="26">
        <f t="shared" si="70"/>
        <v>55</v>
      </c>
      <c r="J146" s="26">
        <v>45</v>
      </c>
      <c r="K146" s="26">
        <v>10</v>
      </c>
      <c r="L146" s="10"/>
      <c r="M146" s="38"/>
      <c r="N146" s="44">
        <f t="shared" si="65"/>
        <v>0</v>
      </c>
    </row>
    <row r="147" spans="1:14">
      <c r="A147" s="16"/>
      <c r="B147" s="6" t="s">
        <v>226</v>
      </c>
      <c r="C147" s="7">
        <f>SUM(C149:C152)</f>
        <v>315</v>
      </c>
      <c r="D147" s="7">
        <f t="shared" ref="D147:M147" si="71">SUM(D149:D152)</f>
        <v>120</v>
      </c>
      <c r="E147" s="7">
        <f t="shared" si="71"/>
        <v>0</v>
      </c>
      <c r="F147" s="7">
        <f t="shared" si="71"/>
        <v>100</v>
      </c>
      <c r="G147" s="7">
        <f t="shared" si="71"/>
        <v>20</v>
      </c>
      <c r="H147" s="7">
        <f t="shared" si="71"/>
        <v>0</v>
      </c>
      <c r="I147" s="7">
        <f t="shared" si="71"/>
        <v>186</v>
      </c>
      <c r="J147" s="7">
        <f t="shared" si="71"/>
        <v>146</v>
      </c>
      <c r="K147" s="7">
        <f t="shared" si="71"/>
        <v>40</v>
      </c>
      <c r="L147" s="7">
        <f t="shared" si="71"/>
        <v>0</v>
      </c>
      <c r="M147" s="7">
        <f t="shared" si="71"/>
        <v>9</v>
      </c>
      <c r="N147" s="44">
        <f t="shared" si="65"/>
        <v>0</v>
      </c>
    </row>
    <row r="148" spans="1:14">
      <c r="A148" s="22" t="s">
        <v>227</v>
      </c>
      <c r="B148" s="19" t="s">
        <v>228</v>
      </c>
      <c r="C148" s="20">
        <f>SUM(C149)</f>
        <v>159</v>
      </c>
      <c r="D148" s="20">
        <f t="shared" ref="D148:M148" si="72">SUM(D149)</f>
        <v>120</v>
      </c>
      <c r="E148" s="20">
        <f t="shared" si="72"/>
        <v>0</v>
      </c>
      <c r="F148" s="20">
        <f t="shared" si="72"/>
        <v>100</v>
      </c>
      <c r="G148" s="20">
        <f t="shared" si="72"/>
        <v>20</v>
      </c>
      <c r="H148" s="20">
        <f t="shared" si="72"/>
        <v>0</v>
      </c>
      <c r="I148" s="20">
        <f t="shared" si="72"/>
        <v>30</v>
      </c>
      <c r="J148" s="20">
        <f t="shared" si="72"/>
        <v>20</v>
      </c>
      <c r="K148" s="20">
        <f t="shared" si="72"/>
        <v>10</v>
      </c>
      <c r="L148" s="20">
        <f t="shared" si="72"/>
        <v>0</v>
      </c>
      <c r="M148" s="20">
        <f t="shared" si="72"/>
        <v>9</v>
      </c>
      <c r="N148" s="44">
        <f t="shared" si="65"/>
        <v>0</v>
      </c>
    </row>
    <row r="149" spans="1:14">
      <c r="A149" s="8"/>
      <c r="B149" s="12" t="s">
        <v>61</v>
      </c>
      <c r="C149" s="26">
        <f t="shared" ref="C149:C152" si="73">D149+I149+M149</f>
        <v>159</v>
      </c>
      <c r="D149" s="26">
        <f t="shared" ref="D149:D152" si="74">E149+F149+G149+H149</f>
        <v>120</v>
      </c>
      <c r="E149" s="10"/>
      <c r="F149" s="10">
        <v>100</v>
      </c>
      <c r="G149" s="10">
        <v>20</v>
      </c>
      <c r="H149" s="10"/>
      <c r="I149" s="26">
        <f t="shared" ref="I149:I152" si="75">J149+K149+L149</f>
        <v>30</v>
      </c>
      <c r="J149" s="26">
        <v>20</v>
      </c>
      <c r="K149" s="26">
        <v>10</v>
      </c>
      <c r="L149" s="26">
        <v>0</v>
      </c>
      <c r="M149" s="26">
        <v>9</v>
      </c>
      <c r="N149" s="44">
        <f t="shared" si="65"/>
        <v>0</v>
      </c>
    </row>
    <row r="150" spans="1:14">
      <c r="A150" s="22" t="s">
        <v>229</v>
      </c>
      <c r="B150" s="39" t="s">
        <v>230</v>
      </c>
      <c r="C150" s="26">
        <f t="shared" si="73"/>
        <v>30</v>
      </c>
      <c r="D150" s="26">
        <f t="shared" si="74"/>
        <v>0</v>
      </c>
      <c r="E150" s="10"/>
      <c r="F150" s="10">
        <v>0</v>
      </c>
      <c r="G150" s="10">
        <v>0</v>
      </c>
      <c r="H150" s="10"/>
      <c r="I150" s="26">
        <f t="shared" si="75"/>
        <v>30</v>
      </c>
      <c r="J150" s="26">
        <v>20</v>
      </c>
      <c r="K150" s="26">
        <v>10</v>
      </c>
      <c r="L150" s="10"/>
      <c r="M150" s="38"/>
      <c r="N150" s="44">
        <f t="shared" si="65"/>
        <v>0</v>
      </c>
    </row>
    <row r="151" spans="1:14">
      <c r="A151" s="22" t="s">
        <v>231</v>
      </c>
      <c r="B151" s="23" t="s">
        <v>232</v>
      </c>
      <c r="C151" s="26">
        <f t="shared" si="73"/>
        <v>30</v>
      </c>
      <c r="D151" s="26">
        <f t="shared" si="74"/>
        <v>0</v>
      </c>
      <c r="E151" s="10"/>
      <c r="F151" s="10">
        <v>0</v>
      </c>
      <c r="G151" s="10">
        <v>0</v>
      </c>
      <c r="H151" s="10"/>
      <c r="I151" s="26">
        <f t="shared" si="75"/>
        <v>30</v>
      </c>
      <c r="J151" s="26">
        <v>20</v>
      </c>
      <c r="K151" s="26">
        <v>10</v>
      </c>
      <c r="L151" s="10"/>
      <c r="M151" s="28"/>
      <c r="N151" s="44">
        <f t="shared" si="65"/>
        <v>0</v>
      </c>
    </row>
    <row r="152" spans="1:14">
      <c r="A152" s="22" t="s">
        <v>233</v>
      </c>
      <c r="B152" s="23" t="s">
        <v>234</v>
      </c>
      <c r="C152" s="26">
        <f t="shared" si="73"/>
        <v>96</v>
      </c>
      <c r="D152" s="26">
        <f t="shared" si="74"/>
        <v>0</v>
      </c>
      <c r="E152" s="10"/>
      <c r="F152" s="10">
        <v>0</v>
      </c>
      <c r="G152" s="10">
        <v>0</v>
      </c>
      <c r="H152" s="10"/>
      <c r="I152" s="26">
        <f t="shared" si="75"/>
        <v>96</v>
      </c>
      <c r="J152" s="26">
        <v>86</v>
      </c>
      <c r="K152" s="26">
        <v>10</v>
      </c>
      <c r="L152" s="10"/>
      <c r="M152" s="28"/>
      <c r="N152" s="44">
        <f t="shared" si="65"/>
        <v>0</v>
      </c>
    </row>
    <row r="153" spans="1:14">
      <c r="A153" s="40"/>
      <c r="B153" s="34" t="s">
        <v>235</v>
      </c>
      <c r="C153" s="35">
        <f>SUM(C155:C165)</f>
        <v>2413</v>
      </c>
      <c r="D153" s="35">
        <f t="shared" ref="D153:M153" si="76">SUM(D155:D165)</f>
        <v>0</v>
      </c>
      <c r="E153" s="35">
        <f t="shared" si="76"/>
        <v>0</v>
      </c>
      <c r="F153" s="35">
        <f t="shared" si="76"/>
        <v>0</v>
      </c>
      <c r="G153" s="35">
        <f t="shared" si="76"/>
        <v>0</v>
      </c>
      <c r="H153" s="35">
        <f t="shared" si="76"/>
        <v>0</v>
      </c>
      <c r="I153" s="35">
        <f t="shared" si="76"/>
        <v>2413</v>
      </c>
      <c r="J153" s="35">
        <f t="shared" si="76"/>
        <v>2255</v>
      </c>
      <c r="K153" s="35">
        <f t="shared" si="76"/>
        <v>150</v>
      </c>
      <c r="L153" s="35">
        <f t="shared" si="76"/>
        <v>8</v>
      </c>
      <c r="M153" s="35">
        <f t="shared" si="76"/>
        <v>0</v>
      </c>
      <c r="N153" s="44">
        <f t="shared" si="65"/>
        <v>0</v>
      </c>
    </row>
    <row r="154" spans="1:14">
      <c r="A154" s="41" t="s">
        <v>236</v>
      </c>
      <c r="B154" s="42" t="s">
        <v>237</v>
      </c>
      <c r="C154" s="43">
        <f>SUM(C155)</f>
        <v>817</v>
      </c>
      <c r="D154" s="43">
        <f t="shared" ref="D154:M154" si="77">SUM(D155)</f>
        <v>0</v>
      </c>
      <c r="E154" s="43">
        <f t="shared" si="77"/>
        <v>0</v>
      </c>
      <c r="F154" s="43">
        <f t="shared" si="77"/>
        <v>0</v>
      </c>
      <c r="G154" s="43">
        <f t="shared" si="77"/>
        <v>0</v>
      </c>
      <c r="H154" s="43">
        <f t="shared" si="77"/>
        <v>0</v>
      </c>
      <c r="I154" s="43">
        <f>SUM(I155:I156)</f>
        <v>896</v>
      </c>
      <c r="J154" s="43">
        <f t="shared" ref="J154:L154" si="78">SUM(J155:J156)</f>
        <v>858</v>
      </c>
      <c r="K154" s="43">
        <f t="shared" si="78"/>
        <v>30</v>
      </c>
      <c r="L154" s="43">
        <f t="shared" si="78"/>
        <v>8</v>
      </c>
      <c r="M154" s="43">
        <f t="shared" si="77"/>
        <v>0</v>
      </c>
      <c r="N154" s="44">
        <f t="shared" si="65"/>
        <v>0</v>
      </c>
    </row>
    <row r="155" spans="1:14">
      <c r="A155" s="8"/>
      <c r="B155" s="12" t="s">
        <v>61</v>
      </c>
      <c r="C155" s="26">
        <f t="shared" ref="C155:C165" si="79">D155+I155+M155</f>
        <v>817</v>
      </c>
      <c r="D155" s="26">
        <f t="shared" ref="D155:D165" si="80">E155+F155+G155+H155</f>
        <v>0</v>
      </c>
      <c r="E155" s="26">
        <v>0</v>
      </c>
      <c r="F155" s="26">
        <v>0</v>
      </c>
      <c r="G155" s="26">
        <v>0</v>
      </c>
      <c r="H155" s="26">
        <v>0</v>
      </c>
      <c r="I155" s="26">
        <f t="shared" ref="I155:I165" si="81">J155+K155+L155</f>
        <v>817</v>
      </c>
      <c r="J155" s="26">
        <v>789</v>
      </c>
      <c r="K155" s="26">
        <v>20</v>
      </c>
      <c r="L155" s="26">
        <v>8</v>
      </c>
      <c r="M155" s="26">
        <v>0</v>
      </c>
      <c r="N155" s="44">
        <f t="shared" si="65"/>
        <v>0</v>
      </c>
    </row>
    <row r="156" spans="1:14">
      <c r="A156" s="41" t="s">
        <v>238</v>
      </c>
      <c r="B156" s="39" t="s">
        <v>239</v>
      </c>
      <c r="C156" s="26">
        <f t="shared" si="79"/>
        <v>79</v>
      </c>
      <c r="D156" s="26">
        <f t="shared" si="80"/>
        <v>0</v>
      </c>
      <c r="E156" s="10"/>
      <c r="F156" s="10">
        <v>0</v>
      </c>
      <c r="G156" s="10">
        <v>0</v>
      </c>
      <c r="H156" s="10"/>
      <c r="I156" s="26">
        <f t="shared" si="81"/>
        <v>79</v>
      </c>
      <c r="J156" s="26">
        <v>69</v>
      </c>
      <c r="K156" s="26">
        <v>10</v>
      </c>
      <c r="L156" s="10"/>
      <c r="M156" s="38"/>
      <c r="N156" s="44">
        <f t="shared" si="65"/>
        <v>0</v>
      </c>
    </row>
    <row r="157" spans="1:14">
      <c r="A157" s="22" t="s">
        <v>240</v>
      </c>
      <c r="B157" s="23" t="s">
        <v>241</v>
      </c>
      <c r="C157" s="26">
        <f t="shared" si="79"/>
        <v>196</v>
      </c>
      <c r="D157" s="26">
        <f t="shared" si="80"/>
        <v>0</v>
      </c>
      <c r="E157" s="10"/>
      <c r="F157" s="10">
        <v>0</v>
      </c>
      <c r="G157" s="10">
        <v>0</v>
      </c>
      <c r="H157" s="10"/>
      <c r="I157" s="26">
        <f t="shared" si="81"/>
        <v>196</v>
      </c>
      <c r="J157" s="26">
        <v>186</v>
      </c>
      <c r="K157" s="26">
        <v>10</v>
      </c>
      <c r="L157" s="10"/>
      <c r="M157" s="28"/>
      <c r="N157" s="44">
        <f t="shared" si="65"/>
        <v>0</v>
      </c>
    </row>
    <row r="158" spans="1:14">
      <c r="A158" s="22" t="s">
        <v>242</v>
      </c>
      <c r="B158" s="23" t="s">
        <v>243</v>
      </c>
      <c r="C158" s="26">
        <f t="shared" si="79"/>
        <v>179</v>
      </c>
      <c r="D158" s="26">
        <f t="shared" si="80"/>
        <v>0</v>
      </c>
      <c r="E158" s="10"/>
      <c r="F158" s="10">
        <v>0</v>
      </c>
      <c r="G158" s="10">
        <v>0</v>
      </c>
      <c r="H158" s="10"/>
      <c r="I158" s="26">
        <f t="shared" si="81"/>
        <v>179</v>
      </c>
      <c r="J158" s="26">
        <v>169</v>
      </c>
      <c r="K158" s="26">
        <v>10</v>
      </c>
      <c r="L158" s="10"/>
      <c r="M158" s="28"/>
      <c r="N158" s="44">
        <f t="shared" si="65"/>
        <v>0</v>
      </c>
    </row>
    <row r="159" spans="1:14">
      <c r="A159" s="22" t="s">
        <v>244</v>
      </c>
      <c r="B159" s="23" t="s">
        <v>245</v>
      </c>
      <c r="C159" s="26">
        <f t="shared" si="79"/>
        <v>224</v>
      </c>
      <c r="D159" s="26">
        <f t="shared" si="80"/>
        <v>0</v>
      </c>
      <c r="E159" s="10"/>
      <c r="F159" s="10">
        <v>0</v>
      </c>
      <c r="G159" s="10">
        <v>0</v>
      </c>
      <c r="H159" s="10"/>
      <c r="I159" s="26">
        <f t="shared" si="81"/>
        <v>224</v>
      </c>
      <c r="J159" s="26">
        <v>204</v>
      </c>
      <c r="K159" s="26">
        <v>20</v>
      </c>
      <c r="L159" s="10"/>
      <c r="M159" s="28"/>
      <c r="N159" s="44">
        <f t="shared" si="65"/>
        <v>0</v>
      </c>
    </row>
    <row r="160" spans="1:14">
      <c r="A160" s="22" t="s">
        <v>246</v>
      </c>
      <c r="B160" s="23" t="s">
        <v>247</v>
      </c>
      <c r="C160" s="26">
        <f t="shared" si="79"/>
        <v>67</v>
      </c>
      <c r="D160" s="26">
        <f t="shared" si="80"/>
        <v>0</v>
      </c>
      <c r="E160" s="10"/>
      <c r="F160" s="10">
        <v>0</v>
      </c>
      <c r="G160" s="10">
        <v>0</v>
      </c>
      <c r="H160" s="10"/>
      <c r="I160" s="26">
        <f t="shared" si="81"/>
        <v>67</v>
      </c>
      <c r="J160" s="26">
        <v>57</v>
      </c>
      <c r="K160" s="26">
        <v>10</v>
      </c>
      <c r="L160" s="10"/>
      <c r="M160" s="28"/>
      <c r="N160" s="44">
        <f t="shared" si="65"/>
        <v>0</v>
      </c>
    </row>
    <row r="161" spans="1:14">
      <c r="A161" s="22" t="s">
        <v>248</v>
      </c>
      <c r="B161" s="23" t="s">
        <v>249</v>
      </c>
      <c r="C161" s="26">
        <f t="shared" si="79"/>
        <v>133</v>
      </c>
      <c r="D161" s="26">
        <f t="shared" si="80"/>
        <v>0</v>
      </c>
      <c r="E161" s="10"/>
      <c r="F161" s="10">
        <v>0</v>
      </c>
      <c r="G161" s="10">
        <v>0</v>
      </c>
      <c r="H161" s="10"/>
      <c r="I161" s="26">
        <f t="shared" si="81"/>
        <v>133</v>
      </c>
      <c r="J161" s="26">
        <v>123</v>
      </c>
      <c r="K161" s="26">
        <v>10</v>
      </c>
      <c r="L161" s="10"/>
      <c r="M161" s="28"/>
      <c r="N161" s="44">
        <f t="shared" si="65"/>
        <v>0</v>
      </c>
    </row>
    <row r="162" spans="1:14">
      <c r="A162" s="22" t="s">
        <v>250</v>
      </c>
      <c r="B162" s="23" t="s">
        <v>251</v>
      </c>
      <c r="C162" s="26">
        <f t="shared" si="79"/>
        <v>235</v>
      </c>
      <c r="D162" s="26">
        <f t="shared" si="80"/>
        <v>0</v>
      </c>
      <c r="E162" s="10"/>
      <c r="F162" s="10">
        <v>0</v>
      </c>
      <c r="G162" s="10">
        <v>0</v>
      </c>
      <c r="H162" s="10"/>
      <c r="I162" s="26">
        <f t="shared" si="81"/>
        <v>235</v>
      </c>
      <c r="J162" s="26">
        <v>215</v>
      </c>
      <c r="K162" s="26">
        <v>20</v>
      </c>
      <c r="L162" s="10"/>
      <c r="M162" s="28"/>
      <c r="N162" s="44">
        <f t="shared" si="65"/>
        <v>0</v>
      </c>
    </row>
    <row r="163" spans="1:14">
      <c r="A163" s="22" t="s">
        <v>252</v>
      </c>
      <c r="B163" s="23" t="s">
        <v>253</v>
      </c>
      <c r="C163" s="26">
        <f t="shared" si="79"/>
        <v>80</v>
      </c>
      <c r="D163" s="26">
        <f t="shared" si="80"/>
        <v>0</v>
      </c>
      <c r="E163" s="10"/>
      <c r="F163" s="10">
        <v>0</v>
      </c>
      <c r="G163" s="10">
        <v>0</v>
      </c>
      <c r="H163" s="10"/>
      <c r="I163" s="26">
        <f t="shared" si="81"/>
        <v>80</v>
      </c>
      <c r="J163" s="26">
        <v>70</v>
      </c>
      <c r="K163" s="26">
        <v>10</v>
      </c>
      <c r="L163" s="10"/>
      <c r="M163" s="28"/>
      <c r="N163" s="44">
        <f t="shared" si="65"/>
        <v>0</v>
      </c>
    </row>
    <row r="164" spans="1:14">
      <c r="A164" s="22" t="s">
        <v>254</v>
      </c>
      <c r="B164" s="23" t="s">
        <v>255</v>
      </c>
      <c r="C164" s="26">
        <f t="shared" si="79"/>
        <v>325</v>
      </c>
      <c r="D164" s="26">
        <f t="shared" si="80"/>
        <v>0</v>
      </c>
      <c r="E164" s="10"/>
      <c r="F164" s="10">
        <v>0</v>
      </c>
      <c r="G164" s="10">
        <v>0</v>
      </c>
      <c r="H164" s="10"/>
      <c r="I164" s="26">
        <f t="shared" si="81"/>
        <v>325</v>
      </c>
      <c r="J164" s="26">
        <v>305</v>
      </c>
      <c r="K164" s="26">
        <v>20</v>
      </c>
      <c r="L164" s="10"/>
      <c r="M164" s="28"/>
      <c r="N164" s="44">
        <f t="shared" si="65"/>
        <v>0</v>
      </c>
    </row>
    <row r="165" spans="1:14">
      <c r="A165" s="22" t="s">
        <v>256</v>
      </c>
      <c r="B165" s="23" t="s">
        <v>257</v>
      </c>
      <c r="C165" s="26">
        <f t="shared" si="79"/>
        <v>78</v>
      </c>
      <c r="D165" s="26">
        <f t="shared" si="80"/>
        <v>0</v>
      </c>
      <c r="E165" s="10"/>
      <c r="F165" s="10">
        <v>0</v>
      </c>
      <c r="G165" s="10">
        <v>0</v>
      </c>
      <c r="H165" s="10"/>
      <c r="I165" s="26">
        <f t="shared" si="81"/>
        <v>78</v>
      </c>
      <c r="J165" s="26">
        <v>68</v>
      </c>
      <c r="K165" s="26">
        <v>10</v>
      </c>
      <c r="L165" s="10"/>
      <c r="M165" s="28"/>
      <c r="N165" s="44">
        <f t="shared" si="65"/>
        <v>0</v>
      </c>
    </row>
  </sheetData>
  <mergeCells count="16">
    <mergeCell ref="L5:L7"/>
    <mergeCell ref="A2:M2"/>
    <mergeCell ref="A4:A7"/>
    <mergeCell ref="B4:B7"/>
    <mergeCell ref="C4:C7"/>
    <mergeCell ref="D4:H4"/>
    <mergeCell ref="I4:L4"/>
    <mergeCell ref="M4:M7"/>
    <mergeCell ref="D5:D7"/>
    <mergeCell ref="E5:E7"/>
    <mergeCell ref="F5:F7"/>
    <mergeCell ref="G5:G7"/>
    <mergeCell ref="H5:H7"/>
    <mergeCell ref="I5:I7"/>
    <mergeCell ref="J5:J7"/>
    <mergeCell ref="K5:K7"/>
  </mergeCells>
  <phoneticPr fontId="11" type="noConversion"/>
  <pageMargins left="0.74803149606299213" right="0.74803149606299213" top="0.98425196850393704" bottom="0.98425196850393704" header="0.51181102362204722" footer="0.51181102362204722"/>
  <pageSetup paperSize="9" scale="6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财阅件上报附件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于佳</dc:creator>
  <cp:lastModifiedBy>MyPc</cp:lastModifiedBy>
  <cp:lastPrinted>2021-12-18T05:52:34Z</cp:lastPrinted>
  <dcterms:created xsi:type="dcterms:W3CDTF">2021-11-24T02:21:00Z</dcterms:created>
  <dcterms:modified xsi:type="dcterms:W3CDTF">2021-12-18T05:52:36Z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B517B745701E4A4DA1A58FA6E89172F8</vt:lpwstr>
  </property>
  <property fmtid="{D5CDD505-2E9C-101B-9397-08002B2CF9AE}" pid="3" name="KSOProductBuildVer">
    <vt:lpwstr>2052-11.8.2.10912</vt:lpwstr>
  </property>
</Properties>
</file>